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Instrução de Análise e Validação de Projetos de dosagem/"/>
    </mc:Choice>
  </mc:AlternateContent>
  <xr:revisionPtr revIDLastSave="12" documentId="13_ncr:1_{80D3ADA0-9ADB-4EF5-B5FF-D23AE0F2428A}" xr6:coauthVersionLast="47" xr6:coauthVersionMax="47" xr10:uidLastSave="{6FEA437B-10BB-4516-937C-E28768E90947}"/>
  <bookViews>
    <workbookView xWindow="-120" yWindow="-120" windowWidth="29040" windowHeight="15720" xr2:uid="{68E11938-5F7F-4B1F-9CA8-9A27C921DA49}"/>
  </bookViews>
  <sheets>
    <sheet name="SOLO BRITA CIMENTO" sheetId="1" r:id="rId1"/>
    <sheet name="FAIXAS" sheetId="3" r:id="rId2"/>
  </sheets>
  <definedNames>
    <definedName name="_xlnm._FilterDatabase" localSheetId="0" hidden="1">'SOLO BRITA CIMENTO'!$B$26:$G$53</definedName>
    <definedName name="_xlnm.Print_Area" localSheetId="0">'SOLO BRITA CIMENTO'!$B$2:$G$53</definedName>
    <definedName name="_xlnm.Print_Titles" localSheetId="0">'SOLO BRITA CIMENTO'!$26:$26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B24" i="1"/>
  <c r="B23" i="1"/>
  <c r="B22" i="1"/>
  <c r="B21" i="1"/>
  <c r="B20" i="1"/>
  <c r="B19" i="1"/>
  <c r="B18" i="1"/>
  <c r="F24" i="1"/>
  <c r="F23" i="1"/>
  <c r="F22" i="1"/>
  <c r="F21" i="1"/>
  <c r="F20" i="1"/>
  <c r="F19" i="1"/>
  <c r="F18" i="1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Q4" i="3"/>
  <c r="AP4" i="3"/>
  <c r="AO4" i="3"/>
  <c r="AN4" i="3"/>
  <c r="AM4" i="3"/>
  <c r="AL4" i="3"/>
  <c r="AK4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</calcChain>
</file>

<file path=xl/sharedStrings.xml><?xml version="1.0" encoding="utf-8"?>
<sst xmlns="http://schemas.openxmlformats.org/spreadsheetml/2006/main" count="173" uniqueCount="124">
  <si>
    <t>MÉTODO / PROCEDIMENTO</t>
  </si>
  <si>
    <t>INSPEÇÕES E ENSAIOS</t>
  </si>
  <si>
    <t>DATA:</t>
  </si>
  <si>
    <t>CÓD. PROJETO:</t>
  </si>
  <si>
    <t>CONTRATO:</t>
  </si>
  <si>
    <t>LOCAL:</t>
  </si>
  <si>
    <t>REVISÃO:</t>
  </si>
  <si>
    <t>APROVAÇÃO:</t>
  </si>
  <si>
    <t>MATERIAL</t>
  </si>
  <si>
    <t>CRITÉRIOS DE ACEITAÇÃO EPR</t>
  </si>
  <si>
    <t>RESULTADOS</t>
  </si>
  <si>
    <t>ACEITAÇÃO</t>
  </si>
  <si>
    <t>CONFORME</t>
  </si>
  <si>
    <t>NÃO APRESENTADO</t>
  </si>
  <si>
    <t>NÃO CONFORME.</t>
  </si>
  <si>
    <t>EMPRESA:</t>
  </si>
  <si>
    <t>Módulo de resiliência</t>
  </si>
  <si>
    <t>Conforme especifcado em projeto</t>
  </si>
  <si>
    <t>PARÂMETROS COMPOSIÇÃO</t>
  </si>
  <si>
    <t>Expansão</t>
  </si>
  <si>
    <t>ANÁLISE DE DOSAGEM DE MATERIAIS - BASE OU SUB-BASE ESTABILIZADA QUIMICAMENTE</t>
  </si>
  <si>
    <t>SOLO</t>
  </si>
  <si>
    <t>&lt;0,5%</t>
  </si>
  <si>
    <t>DNIT 172 – ME</t>
  </si>
  <si>
    <t>DNIT 134 – ME</t>
  </si>
  <si>
    <t>Deformação Permanente (DP)</t>
  </si>
  <si>
    <t>DNIT 179 – IE</t>
  </si>
  <si>
    <t>DNIT 172– ME</t>
  </si>
  <si>
    <t>Percentual passante na #200</t>
  </si>
  <si>
    <t>Granulometria por peneiramento do Solo</t>
  </si>
  <si>
    <t>Conforme especificado em projeto / norma técnica</t>
  </si>
  <si>
    <t>DNER - ME 122/82; 
DNER - ME 083/63</t>
  </si>
  <si>
    <t>C.B.R. (I.S.C.)</t>
  </si>
  <si>
    <t>UMIDADE ÓTIMA (%)</t>
  </si>
  <si>
    <t>Dens. Seca Máx. (g/cm³)</t>
  </si>
  <si>
    <t>ENERGIA DE COMPACTAÇÃO</t>
  </si>
  <si>
    <t>Percentual passante na #40</t>
  </si>
  <si>
    <t>≤ 40%</t>
  </si>
  <si>
    <t>TIPO DE MATERIAL:</t>
  </si>
  <si>
    <t>DENS. MISTURA (g/cm³)</t>
  </si>
  <si>
    <t>C.B.R. (I.S.C.) 
MISTURA (%)</t>
  </si>
  <si>
    <t>Classificação HRB do Solo</t>
  </si>
  <si>
    <t>AGREGADOS</t>
  </si>
  <si>
    <t>Granulometria</t>
  </si>
  <si>
    <t>&lt;12%</t>
  </si>
  <si>
    <t>DNER-ME 089/94</t>
  </si>
  <si>
    <t>Durabilidade com Sulfato
Agregado Graúdo</t>
  </si>
  <si>
    <t>ABNT 6465</t>
  </si>
  <si>
    <t>&lt;50%
** Ver tráfego</t>
  </si>
  <si>
    <t>Abrasão Los Angeles
(Material retido na #10)</t>
  </si>
  <si>
    <t xml:space="preserve">MISTURA
</t>
  </si>
  <si>
    <t>Durabilidade com Sulfato
Agregado Miúdo</t>
  </si>
  <si>
    <t>&lt;15%</t>
  </si>
  <si>
    <t>Índice de Forma - Lamelaridade</t>
  </si>
  <si>
    <t>Percentagem máximo em peso de solo seco a incorporar à mistura</t>
  </si>
  <si>
    <t>&lt;35%</t>
  </si>
  <si>
    <t>Ensaio caracterização</t>
  </si>
  <si>
    <t>NBR 7181</t>
  </si>
  <si>
    <t>NBR 17054</t>
  </si>
  <si>
    <t>NBR 6459</t>
  </si>
  <si>
    <t>NBR 7180</t>
  </si>
  <si>
    <t>ORIGEM AGREG. GRAÚDO:</t>
  </si>
  <si>
    <t>ORIGEM AGREG. MIÚDO:</t>
  </si>
  <si>
    <t>TEOR DE CIMENTO</t>
  </si>
  <si>
    <t>CIMENTO PORTLAND</t>
  </si>
  <si>
    <t>Certificado fornecedor</t>
  </si>
  <si>
    <t>ABNT NBR 16697:2018</t>
  </si>
  <si>
    <t>Módulo de finura</t>
  </si>
  <si>
    <t>Limite de Liquidez (LL)
(Material passante na #40)</t>
  </si>
  <si>
    <t>≤ 18%</t>
  </si>
  <si>
    <t>Índice de Plasticidade
(Material passante na #40)</t>
  </si>
  <si>
    <t>Percentual passante na #4</t>
  </si>
  <si>
    <t>de 50 a 100%</t>
  </si>
  <si>
    <t>de 15 a 100%</t>
  </si>
  <si>
    <t>de 5 a 35%</t>
  </si>
  <si>
    <t>GRANULOMETRIA</t>
  </si>
  <si>
    <t>LIMITES DA FAIXA</t>
  </si>
  <si>
    <t>#</t>
  </si>
  <si>
    <t>% PASS</t>
  </si>
  <si>
    <t>INFERIOR</t>
  </si>
  <si>
    <t>SUPERIOR</t>
  </si>
  <si>
    <t>#1"</t>
  </si>
  <si>
    <t>#3/8"</t>
  </si>
  <si>
    <t>#4</t>
  </si>
  <si>
    <t>#10</t>
  </si>
  <si>
    <t>#40</t>
  </si>
  <si>
    <t>#200</t>
  </si>
  <si>
    <t>PENEIRAS</t>
  </si>
  <si>
    <t>C</t>
  </si>
  <si>
    <t>D</t>
  </si>
  <si>
    <t>E</t>
  </si>
  <si>
    <t>F</t>
  </si>
  <si>
    <t>G</t>
  </si>
  <si>
    <t>ASTM</t>
  </si>
  <si>
    <t>(mm)</t>
  </si>
  <si>
    <t>#2</t>
  </si>
  <si>
    <t>FAIXAS</t>
  </si>
  <si>
    <t>GRANULOMETRIA DA MISTURA</t>
  </si>
  <si>
    <t>H</t>
  </si>
  <si>
    <t>J</t>
  </si>
  <si>
    <t>I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</si>
  <si>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</si>
  <si>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</si>
  <si>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</si>
  <si>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</si>
  <si>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</si>
  <si>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</si>
  <si>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</si>
  <si>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</si>
  <si>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</si>
  <si>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</si>
  <si>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DER/SP - FX-I</t>
  </si>
  <si>
    <t>DER/SP - FX-II</t>
  </si>
  <si>
    <r>
      <rPr>
        <sz val="11"/>
        <rFont val="Aptos Narrow"/>
        <family val="2"/>
      </rPr>
      <t>≥</t>
    </r>
    <r>
      <rPr>
        <sz val="11"/>
        <rFont val="Aptos Narrow"/>
        <family val="2"/>
        <scheme val="minor"/>
      </rPr>
      <t>0,5</t>
    </r>
  </si>
  <si>
    <t>Índice de Suporte Califórnia</t>
  </si>
  <si>
    <t>Resistência à compressão simples aos 7 dias</t>
  </si>
  <si>
    <t>Resistência à compressão simples aos 28 dias</t>
  </si>
  <si>
    <t>Resistência à tração diametral aos 28 dias</t>
  </si>
  <si>
    <t>NBR 7222</t>
  </si>
  <si>
    <t>NBR 573</t>
  </si>
  <si>
    <t>Massa específica aparente seca máxima</t>
  </si>
  <si>
    <t>NBR 7182</t>
  </si>
  <si>
    <t>NBR 11579</t>
  </si>
  <si>
    <t>FR-ENG-EPR-031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</si>
</sst>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</font>
    <font>
      <b/>
      <sz val="10"/>
      <color indexed="10"/>
      <name val="Aptos Narrow"/>
      <family val="2"/>
      <scheme val="minor"/>
    </font>
    <font>
      <b/>
      <sz val="10"/>
      <color indexed="12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EFEBD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5">
    <xf numFmtId="0" fontId="0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5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0" fillId="0" borderId="1" xfId="0" applyBorder="1"/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0" xfId="0" applyFont="1" applyFill="1"/>
    <xf numFmtId="164" fontId="3" fillId="5" borderId="0" xfId="0" applyNumberFormat="1" applyFont="1" applyFill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165" fontId="10" fillId="5" borderId="1" xfId="0" applyNumberFormat="1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 applyProtection="1">
      <alignment horizontal="center" vertical="center"/>
      <protection hidden="1"/>
    </xf>
    <xf numFmtId="43" fontId="6" fillId="5" borderId="1" xfId="4" applyFont="1" applyFill="1" applyBorder="1" applyAlignment="1" applyProtection="1">
      <alignment horizontal="center" vertical="center"/>
      <protection hidden="1"/>
    </xf>
    <xf numFmtId="0" fontId="13" fillId="7" borderId="1" xfId="1" applyFont="1" applyFill="1" applyBorder="1" applyAlignment="1">
      <alignment horizontal="center" vertical="center"/>
    </xf>
    <xf numFmtId="0" fontId="13" fillId="7" borderId="1" xfId="1" applyFont="1" applyFill="1" applyBorder="1" applyAlignment="1">
      <alignment horizontal="center" vertical="center" wrapText="1"/>
    </xf>
    <xf numFmtId="16" fontId="13" fillId="7" borderId="1" xfId="1" applyNumberFormat="1" applyFont="1" applyFill="1" applyBorder="1" applyAlignment="1">
      <alignment horizontal="center" vertical="center"/>
    </xf>
    <xf numFmtId="2" fontId="13" fillId="7" borderId="1" xfId="1" applyNumberFormat="1" applyFont="1" applyFill="1" applyBorder="1" applyAlignment="1">
      <alignment horizontal="center" vertical="center"/>
    </xf>
    <xf numFmtId="164" fontId="13" fillId="7" borderId="1" xfId="1" applyNumberFormat="1" applyFont="1" applyFill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0" fontId="13" fillId="7" borderId="0" xfId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2" fillId="6" borderId="4" xfId="1" applyFont="1" applyFill="1" applyBorder="1" applyAlignment="1">
      <alignment horizontal="center" vertical="center"/>
    </xf>
    <xf numFmtId="0" fontId="12" fillId="6" borderId="2" xfId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 applyProtection="1">
      <alignment horizontal="center" vertical="center" wrapText="1"/>
      <protection locked="0"/>
    </xf>
  </cellXfs>
  <cellStyles count="5">
    <cellStyle name="Normal" xfId="0" builtinId="0"/>
    <cellStyle name="Normal 4 3" xfId="1" xr:uid="{188142E0-2F75-4A95-9848-F82C8DBADB70}"/>
    <cellStyle name="Vírgula 2" xfId="2" xr:uid="{20A6B08E-5C98-422D-905A-445C1CCE576B}"/>
    <cellStyle name="Vírgula 2 2" xfId="4" xr:uid="{06A61C07-9D61-4EB9-AB2F-3DEF0C0ADE33}"/>
    <cellStyle name="Vírgula 3" xfId="3" xr:uid="{D0A2557D-BB75-4AB7-8EA8-51321D999B1F}"/>
  </cellStyles>
  <dxfs count="6"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250918</xdr:colOff>
      <xdr:row>1</xdr:row>
      <xdr:rowOff>387173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628E303C-634A-42B7-97BC-945A551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47" y="573938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626A-1FA6-43A5-BC41-4E6AB2022E0B}">
  <dimension ref="B1:K56"/>
  <sheetViews>
    <sheetView showGridLines="0" tabSelected="1" zoomScale="85" zoomScaleNormal="85" zoomScaleSheetLayoutView="70" workbookViewId="0">
      <selection activeCell="G2" sqref="G2:G4"/>
    </sheetView>
  </sheetViews>
  <sheetFormatPr defaultRowHeight="15" x14ac:dyDescent="0.25"/>
  <cols>
    <col min="1" max="1" width="3.5703125" customWidth="1"/>
    <col min="2" max="7" width="21.42578125" customWidth="1"/>
    <col min="8" max="8" width="9.28515625" customWidth="1"/>
    <col min="9" max="9" width="7.7109375" customWidth="1"/>
    <col min="11" max="11" width="8.7109375" customWidth="1"/>
  </cols>
  <sheetData>
    <row r="1" spans="2:11" x14ac:dyDescent="0.25">
      <c r="K1" s="8"/>
    </row>
    <row r="2" spans="2:11" ht="18" customHeight="1" x14ac:dyDescent="0.25">
      <c r="B2" s="41"/>
      <c r="C2" s="60" t="s">
        <v>20</v>
      </c>
      <c r="D2" s="60"/>
      <c r="E2" s="60"/>
      <c r="F2" s="60"/>
      <c r="G2" s="61" t="s">
        <v>123</v>
      </c>
      <c r="K2" s="8" t="s">
        <v>12</v>
      </c>
    </row>
    <row r="3" spans="2:11" ht="18.75" customHeight="1" x14ac:dyDescent="0.25">
      <c r="B3" s="42"/>
      <c r="C3" s="60"/>
      <c r="D3" s="60"/>
      <c r="E3" s="60"/>
      <c r="F3" s="60"/>
      <c r="G3" s="61"/>
      <c r="K3" s="8"/>
    </row>
    <row r="4" spans="2:11" ht="18.75" customHeight="1" x14ac:dyDescent="0.25">
      <c r="B4" s="42"/>
      <c r="C4" s="60"/>
      <c r="D4" s="60"/>
      <c r="E4" s="60"/>
      <c r="F4" s="60"/>
      <c r="G4" s="61"/>
      <c r="K4" s="8"/>
    </row>
    <row r="5" spans="2:11" x14ac:dyDescent="0.25">
      <c r="B5" s="43"/>
      <c r="C5" s="5" t="s">
        <v>2</v>
      </c>
      <c r="D5" s="5"/>
      <c r="E5" s="9"/>
      <c r="F5" s="5" t="s">
        <v>6</v>
      </c>
      <c r="G5" s="20"/>
      <c r="K5" s="8" t="s">
        <v>14</v>
      </c>
    </row>
    <row r="6" spans="2:11" x14ac:dyDescent="0.25">
      <c r="B6" s="43"/>
      <c r="C6" s="5" t="s">
        <v>15</v>
      </c>
      <c r="D6" s="5"/>
      <c r="E6" s="9"/>
      <c r="F6" s="5" t="s">
        <v>38</v>
      </c>
      <c r="G6" s="38" t="s">
        <v>112</v>
      </c>
      <c r="K6" s="8" t="s">
        <v>13</v>
      </c>
    </row>
    <row r="7" spans="2:11" x14ac:dyDescent="0.25">
      <c r="B7" s="43"/>
      <c r="C7" s="5" t="s">
        <v>3</v>
      </c>
      <c r="D7" s="5"/>
      <c r="E7" s="9"/>
      <c r="F7" s="5" t="s">
        <v>61</v>
      </c>
      <c r="G7" s="20"/>
      <c r="K7" s="8"/>
    </row>
    <row r="8" spans="2:11" ht="14.65" customHeight="1" x14ac:dyDescent="0.25">
      <c r="B8" s="43"/>
      <c r="C8" s="5" t="s">
        <v>4</v>
      </c>
      <c r="D8" s="5"/>
      <c r="E8" s="10"/>
      <c r="F8" s="5" t="s">
        <v>62</v>
      </c>
      <c r="G8" s="20"/>
      <c r="K8" s="8"/>
    </row>
    <row r="9" spans="2:11" x14ac:dyDescent="0.25">
      <c r="B9" s="44"/>
      <c r="C9" s="5" t="s">
        <v>5</v>
      </c>
      <c r="D9" s="5"/>
      <c r="E9" s="10"/>
      <c r="F9" s="5" t="s">
        <v>7</v>
      </c>
      <c r="G9" s="20"/>
      <c r="K9" s="8"/>
    </row>
    <row r="10" spans="2:11" x14ac:dyDescent="0.25">
      <c r="B10" s="12"/>
      <c r="C10" s="7"/>
      <c r="D10" s="13"/>
      <c r="E10" s="13"/>
      <c r="F10" s="13"/>
      <c r="G10" s="13"/>
      <c r="K10" s="8"/>
    </row>
    <row r="11" spans="2:11" x14ac:dyDescent="0.25">
      <c r="B11" s="45" t="s">
        <v>18</v>
      </c>
      <c r="C11" s="46"/>
      <c r="D11" s="46"/>
      <c r="E11" s="46"/>
      <c r="F11" s="46"/>
      <c r="K11" s="8"/>
    </row>
    <row r="12" spans="2:11" ht="25.5" x14ac:dyDescent="0.25">
      <c r="B12" s="22" t="s">
        <v>40</v>
      </c>
      <c r="C12" s="23" t="s">
        <v>33</v>
      </c>
      <c r="D12" s="23" t="s">
        <v>35</v>
      </c>
      <c r="E12" s="22" t="s">
        <v>39</v>
      </c>
      <c r="F12" s="22" t="s">
        <v>63</v>
      </c>
    </row>
    <row r="13" spans="2:11" ht="26.65" customHeight="1" x14ac:dyDescent="0.25">
      <c r="B13" s="21"/>
      <c r="C13" s="18"/>
      <c r="D13" s="18"/>
      <c r="E13" s="11"/>
      <c r="F13" s="11"/>
      <c r="H13" s="7"/>
    </row>
    <row r="14" spans="2:11" x14ac:dyDescent="0.25">
      <c r="C14" s="24"/>
      <c r="D14" s="24"/>
      <c r="E14" s="25"/>
      <c r="F14" s="25"/>
      <c r="H14" s="7"/>
    </row>
    <row r="15" spans="2:11" x14ac:dyDescent="0.25">
      <c r="B15" s="47" t="s">
        <v>97</v>
      </c>
      <c r="C15" s="48"/>
      <c r="D15" s="48"/>
      <c r="E15" s="48"/>
      <c r="F15" s="49"/>
      <c r="H15" s="7"/>
    </row>
    <row r="16" spans="2:11" x14ac:dyDescent="0.25">
      <c r="B16" s="53" t="s">
        <v>75</v>
      </c>
      <c r="C16" s="54"/>
      <c r="D16" s="53" t="s">
        <v>76</v>
      </c>
      <c r="E16" s="54"/>
      <c r="F16" s="51" t="s">
        <v>11</v>
      </c>
      <c r="H16" s="7"/>
    </row>
    <row r="17" spans="2:8" x14ac:dyDescent="0.25">
      <c r="B17" s="26" t="s">
        <v>77</v>
      </c>
      <c r="C17" s="26" t="s">
        <v>78</v>
      </c>
      <c r="D17" s="29" t="s">
        <v>79</v>
      </c>
      <c r="E17" s="29" t="s">
        <v>80</v>
      </c>
      <c r="F17" s="52"/>
      <c r="H17" s="7"/>
    </row>
    <row r="18" spans="2:8" x14ac:dyDescent="0.25">
      <c r="B18" s="26" t="str">
        <f>FAIXAS!B5</f>
        <v>#2</v>
      </c>
      <c r="C18" s="27"/>
      <c r="D18" s="28">
        <f>IF(_xlfn.XLOOKUP($G$6&amp;$D$17,FAIXAS!$4:$4,FAIXAS!$5:$5)=0,"",_xlfn.XLOOKUP($G$6&amp;$D$17,FAIXAS!$4:$4,FAIXAS!$5:$5))</f>
        <v>100</v>
      </c>
      <c r="E18" s="28">
        <f>IF(_xlfn.XLOOKUP($G$6&amp;$E$17,FAIXAS!$4:$4,FAIXAS!$5:$5)=0,"",_xlfn.XLOOKUP($G$6&amp;$E$17,FAIXAS!$4:$4,FAIXAS!$5:$5))</f>
        <v>100</v>
      </c>
      <c r="F18" s="37" t="str">
        <f t="shared" ref="F18:F24" si="0">IF(C18="","",IF(C18&lt;D18,"DESCONFORME",IF(C18&gt;E18,"DESCONFORME","CONFORME")))</f>
        <v/>
      </c>
      <c r="H18" s="7"/>
    </row>
    <row r="19" spans="2:8" x14ac:dyDescent="0.25">
      <c r="B19" s="26" t="str">
        <f>FAIXAS!B6</f>
        <v>#1"</v>
      </c>
      <c r="C19" s="27"/>
      <c r="D19" s="28">
        <f>IF(_xlfn.XLOOKUP($G$6&amp;$D$17,FAIXAS!$4:$4,FAIXAS!$6:$6)=0,"",_xlfn.XLOOKUP($G$6&amp;$D$17,FAIXAS!$4:$4,FAIXAS!$6:$6))</f>
        <v>75</v>
      </c>
      <c r="E19" s="28">
        <f>IF(_xlfn.XLOOKUP($G$6&amp;$E$17,FAIXAS!$4:$4,FAIXAS!$6:$6)=0,"",_xlfn.XLOOKUP($G$6&amp;$E$17,FAIXAS!$4:$4,FAIXAS!$6:$6))</f>
        <v>95</v>
      </c>
      <c r="F19" s="37" t="str">
        <f t="shared" si="0"/>
        <v/>
      </c>
      <c r="H19" s="7"/>
    </row>
    <row r="20" spans="2:8" x14ac:dyDescent="0.25">
      <c r="B20" s="26" t="str">
        <f>FAIXAS!B7</f>
        <v>#3/8"</v>
      </c>
      <c r="C20" s="27"/>
      <c r="D20" s="28">
        <f>IF(_xlfn.XLOOKUP($G$6&amp;$D$17,FAIXAS!$4:$4,FAIXAS!$7:$7)=0,"",_xlfn.XLOOKUP($G$6&amp;$D$17,FAIXAS!$4:$4,FAIXAS!$7:$7))</f>
        <v>40</v>
      </c>
      <c r="E20" s="28">
        <f>IF(_xlfn.XLOOKUP($G$6&amp;$E$17,FAIXAS!$4:$4,FAIXAS!$7:$7)=0,"",_xlfn.XLOOKUP($G$6&amp;$E$17,FAIXAS!$4:$4,FAIXAS!$7:$7))</f>
        <v>75</v>
      </c>
      <c r="F20" s="37" t="str">
        <f t="shared" si="0"/>
        <v/>
      </c>
      <c r="H20" s="7"/>
    </row>
    <row r="21" spans="2:8" x14ac:dyDescent="0.25">
      <c r="B21" s="26" t="str">
        <f>FAIXAS!B8</f>
        <v>#4</v>
      </c>
      <c r="C21" s="27"/>
      <c r="D21" s="28">
        <f>IF(_xlfn.XLOOKUP($G$6&amp;$D$17,FAIXAS!$4:$4,FAIXAS!$8:$8)=0,"",_xlfn.XLOOKUP($G$6&amp;$D$17,FAIXAS!$4:$4,FAIXAS!$8:$8))</f>
        <v>30</v>
      </c>
      <c r="E21" s="28">
        <f>IF(_xlfn.XLOOKUP($G$6&amp;$E$17,FAIXAS!$4:$4,FAIXAS!$8:$8)=0,"",_xlfn.XLOOKUP($G$6&amp;$E$17,FAIXAS!$4:$4,FAIXAS!$8:$8))</f>
        <v>60</v>
      </c>
      <c r="F21" s="37" t="str">
        <f t="shared" si="0"/>
        <v/>
      </c>
      <c r="H21" s="7"/>
    </row>
    <row r="22" spans="2:8" x14ac:dyDescent="0.25">
      <c r="B22" s="26" t="str">
        <f>FAIXAS!B9</f>
        <v>#10</v>
      </c>
      <c r="C22" s="27"/>
      <c r="D22" s="28">
        <f>IF(_xlfn.XLOOKUP($G$6&amp;$D$17,FAIXAS!$4:$4,FAIXAS!$9:$9)=0,"",_xlfn.XLOOKUP($G$6&amp;$D$17,FAIXAS!$4:$4,FAIXAS!$9:$9))</f>
        <v>20</v>
      </c>
      <c r="E22" s="28">
        <f>IF(_xlfn.XLOOKUP($G$6&amp;$E$17,FAIXAS!$4:$4,FAIXAS!$9:$9)=0,"",_xlfn.XLOOKUP($G$6&amp;$E$17,FAIXAS!$4:$4,FAIXAS!$9:$9))</f>
        <v>45</v>
      </c>
      <c r="F22" s="37" t="str">
        <f t="shared" si="0"/>
        <v/>
      </c>
      <c r="H22" s="7"/>
    </row>
    <row r="23" spans="2:8" x14ac:dyDescent="0.25">
      <c r="B23" s="26" t="str">
        <f>FAIXAS!B10</f>
        <v>#40</v>
      </c>
      <c r="C23" s="27"/>
      <c r="D23" s="28">
        <f>IF(_xlfn.XLOOKUP($G$6&amp;$D$17,FAIXAS!$4:$4,FAIXAS!$10:$10)=0,"",_xlfn.XLOOKUP($G$6&amp;$D$17,FAIXAS!$4:$4,FAIXAS!$10:$10))</f>
        <v>15</v>
      </c>
      <c r="E23" s="28">
        <f>IF(_xlfn.XLOOKUP($G$6&amp;$E$17,FAIXAS!$4:$4,FAIXAS!$10:$10)=0,"",_xlfn.XLOOKUP($G$6&amp;$E$17,FAIXAS!$4:$4,FAIXAS!$10:$10))</f>
        <v>30</v>
      </c>
      <c r="F23" s="37" t="str">
        <f t="shared" si="0"/>
        <v/>
      </c>
      <c r="H23" s="7"/>
    </row>
    <row r="24" spans="2:8" x14ac:dyDescent="0.25">
      <c r="B24" s="26" t="str">
        <f>FAIXAS!B11</f>
        <v>#200</v>
      </c>
      <c r="C24" s="27"/>
      <c r="D24" s="28">
        <f>IF(_xlfn.XLOOKUP($G$6&amp;$D$17,FAIXAS!$4:$4,FAIXAS!$11:$11)=0,"",_xlfn.XLOOKUP($G$6&amp;$D$17,FAIXAS!$4:$4,FAIXAS!$11:$11))</f>
        <v>5</v>
      </c>
      <c r="E24" s="28">
        <f>IF(_xlfn.XLOOKUP($G$6&amp;$E$17,FAIXAS!$4:$4,FAIXAS!$11:$11)=0,"",_xlfn.XLOOKUP($G$6&amp;$E$17,FAIXAS!$4:$4,FAIXAS!$11:$11))</f>
        <v>15</v>
      </c>
      <c r="F24" s="37" t="str">
        <f t="shared" si="0"/>
        <v/>
      </c>
      <c r="H24" s="7"/>
    </row>
    <row r="26" spans="2:8" ht="43.5" customHeight="1" x14ac:dyDescent="0.25">
      <c r="B26" s="14" t="s">
        <v>8</v>
      </c>
      <c r="C26" s="15" t="s">
        <v>1</v>
      </c>
      <c r="D26" s="14" t="s">
        <v>9</v>
      </c>
      <c r="E26" s="14" t="s">
        <v>0</v>
      </c>
      <c r="F26" s="14" t="s">
        <v>10</v>
      </c>
      <c r="G26" s="14" t="s">
        <v>11</v>
      </c>
    </row>
    <row r="27" spans="2:8" ht="30" x14ac:dyDescent="0.25">
      <c r="B27" s="39" t="s">
        <v>21</v>
      </c>
      <c r="C27" s="17" t="s">
        <v>29</v>
      </c>
      <c r="D27" s="17"/>
      <c r="E27" s="1" t="s">
        <v>57</v>
      </c>
      <c r="F27" s="1"/>
      <c r="G27" s="1"/>
    </row>
    <row r="28" spans="2:8" ht="30" x14ac:dyDescent="0.25">
      <c r="B28" s="40"/>
      <c r="C28" s="17" t="s">
        <v>71</v>
      </c>
      <c r="D28" s="2" t="s">
        <v>72</v>
      </c>
      <c r="E28" s="1"/>
      <c r="F28" s="1"/>
      <c r="G28" s="1"/>
    </row>
    <row r="29" spans="2:8" ht="30" x14ac:dyDescent="0.25">
      <c r="B29" s="40"/>
      <c r="C29" s="17" t="s">
        <v>36</v>
      </c>
      <c r="D29" s="2" t="s">
        <v>73</v>
      </c>
      <c r="E29" s="1"/>
      <c r="F29" s="1"/>
      <c r="G29" s="1"/>
    </row>
    <row r="30" spans="2:8" ht="30" x14ac:dyDescent="0.25">
      <c r="B30" s="40"/>
      <c r="C30" s="17" t="s">
        <v>28</v>
      </c>
      <c r="D30" s="2" t="s">
        <v>74</v>
      </c>
      <c r="E30" s="1"/>
      <c r="F30" s="1"/>
      <c r="G30" s="1"/>
    </row>
    <row r="31" spans="2:8" ht="60" x14ac:dyDescent="0.25">
      <c r="B31" s="40"/>
      <c r="C31" s="17" t="s">
        <v>56</v>
      </c>
      <c r="D31" s="2" t="s">
        <v>30</v>
      </c>
      <c r="E31" s="1" t="s">
        <v>31</v>
      </c>
      <c r="F31" s="1"/>
      <c r="G31" s="1"/>
    </row>
    <row r="32" spans="2:8" x14ac:dyDescent="0.25">
      <c r="B32" s="40"/>
      <c r="C32" s="17" t="s">
        <v>32</v>
      </c>
      <c r="D32" s="17"/>
      <c r="E32" s="1"/>
      <c r="F32" s="1"/>
      <c r="G32" s="1"/>
    </row>
    <row r="33" spans="2:7" x14ac:dyDescent="0.25">
      <c r="B33" s="40"/>
      <c r="C33" s="17" t="s">
        <v>19</v>
      </c>
      <c r="D33" s="17"/>
      <c r="E33" s="1"/>
      <c r="F33" s="1"/>
      <c r="G33" s="1"/>
    </row>
    <row r="34" spans="2:7" ht="30" x14ac:dyDescent="0.25">
      <c r="B34" s="40"/>
      <c r="C34" s="17" t="s">
        <v>34</v>
      </c>
      <c r="D34" s="17"/>
      <c r="E34" s="1"/>
      <c r="F34" s="1"/>
      <c r="G34" s="1"/>
    </row>
    <row r="35" spans="2:7" ht="30" x14ac:dyDescent="0.25">
      <c r="B35" s="40"/>
      <c r="C35" s="17" t="s">
        <v>41</v>
      </c>
      <c r="D35" s="17"/>
      <c r="E35" s="1"/>
      <c r="F35" s="1"/>
      <c r="G35" s="1"/>
    </row>
    <row r="36" spans="2:7" ht="45" x14ac:dyDescent="0.25">
      <c r="B36" s="40"/>
      <c r="C36" s="17" t="s">
        <v>68</v>
      </c>
      <c r="D36" s="2" t="s">
        <v>37</v>
      </c>
      <c r="E36" s="1" t="s">
        <v>59</v>
      </c>
      <c r="F36" s="1"/>
      <c r="G36" s="1"/>
    </row>
    <row r="37" spans="2:7" ht="45" x14ac:dyDescent="0.25">
      <c r="B37" s="40"/>
      <c r="C37" s="17" t="s">
        <v>70</v>
      </c>
      <c r="D37" s="2" t="s">
        <v>69</v>
      </c>
      <c r="E37" s="1" t="s">
        <v>60</v>
      </c>
      <c r="F37" s="1"/>
      <c r="G37" s="1"/>
    </row>
    <row r="38" spans="2:7" x14ac:dyDescent="0.25">
      <c r="B38" s="6"/>
      <c r="C38" s="16"/>
      <c r="D38" s="4"/>
      <c r="E38" s="4"/>
      <c r="F38" s="4"/>
      <c r="G38" s="3"/>
    </row>
    <row r="39" spans="2:7" x14ac:dyDescent="0.25">
      <c r="B39" s="55" t="s">
        <v>42</v>
      </c>
      <c r="C39" s="17" t="s">
        <v>43</v>
      </c>
      <c r="D39" s="2"/>
      <c r="E39" s="1" t="s">
        <v>58</v>
      </c>
      <c r="F39" s="2"/>
      <c r="G39" s="1"/>
    </row>
    <row r="40" spans="2:7" ht="49.5" customHeight="1" x14ac:dyDescent="0.25">
      <c r="B40" s="56"/>
      <c r="C40" s="17" t="s">
        <v>46</v>
      </c>
      <c r="D40" s="2" t="s">
        <v>44</v>
      </c>
      <c r="E40" s="1" t="s">
        <v>45</v>
      </c>
      <c r="F40" s="2"/>
      <c r="G40" s="1"/>
    </row>
    <row r="41" spans="2:7" ht="49.5" customHeight="1" x14ac:dyDescent="0.25">
      <c r="B41" s="56"/>
      <c r="C41" s="17" t="s">
        <v>51</v>
      </c>
      <c r="D41" s="2" t="s">
        <v>52</v>
      </c>
      <c r="E41" s="1" t="s">
        <v>45</v>
      </c>
      <c r="F41" s="2"/>
      <c r="G41" s="1"/>
    </row>
    <row r="42" spans="2:7" ht="45" x14ac:dyDescent="0.25">
      <c r="B42" s="56"/>
      <c r="C42" s="17" t="s">
        <v>49</v>
      </c>
      <c r="D42" s="2" t="s">
        <v>48</v>
      </c>
      <c r="E42" s="1" t="s">
        <v>47</v>
      </c>
      <c r="F42" s="2"/>
      <c r="G42" s="1"/>
    </row>
    <row r="43" spans="2:7" ht="30" x14ac:dyDescent="0.25">
      <c r="B43" s="56"/>
      <c r="C43" s="17" t="s">
        <v>53</v>
      </c>
      <c r="D43" s="2" t="s">
        <v>113</v>
      </c>
      <c r="E43" s="1"/>
      <c r="F43" s="2"/>
      <c r="G43" s="1"/>
    </row>
    <row r="44" spans="2:7" x14ac:dyDescent="0.25">
      <c r="B44" s="6"/>
      <c r="C44" s="16"/>
      <c r="D44" s="4"/>
      <c r="E44" s="4"/>
      <c r="F44" s="4"/>
      <c r="G44" s="3"/>
    </row>
    <row r="45" spans="2:7" x14ac:dyDescent="0.25">
      <c r="B45" s="55" t="s">
        <v>50</v>
      </c>
      <c r="C45" s="17" t="s">
        <v>19</v>
      </c>
      <c r="D45" s="2" t="s">
        <v>22</v>
      </c>
      <c r="E45" s="1" t="s">
        <v>23</v>
      </c>
      <c r="F45" s="2"/>
      <c r="G45" s="1"/>
    </row>
    <row r="46" spans="2:7" ht="30" x14ac:dyDescent="0.25">
      <c r="B46" s="56"/>
      <c r="C46" s="19" t="s">
        <v>16</v>
      </c>
      <c r="D46" s="2" t="s">
        <v>17</v>
      </c>
      <c r="E46" s="1" t="s">
        <v>24</v>
      </c>
      <c r="F46" s="2"/>
      <c r="G46" s="1"/>
    </row>
    <row r="47" spans="2:7" ht="30" x14ac:dyDescent="0.25">
      <c r="B47" s="56"/>
      <c r="C47" s="19" t="s">
        <v>25</v>
      </c>
      <c r="D47" s="2" t="s">
        <v>17</v>
      </c>
      <c r="E47" s="1" t="s">
        <v>26</v>
      </c>
      <c r="F47" s="2"/>
      <c r="G47" s="1"/>
    </row>
    <row r="48" spans="2:7" ht="45" x14ac:dyDescent="0.25">
      <c r="B48" s="56"/>
      <c r="C48" s="19" t="s">
        <v>54</v>
      </c>
      <c r="D48" s="2" t="s">
        <v>55</v>
      </c>
      <c r="E48" s="1"/>
      <c r="F48" s="2"/>
      <c r="G48" s="1"/>
    </row>
    <row r="49" spans="2:7" ht="45" x14ac:dyDescent="0.25">
      <c r="B49" s="56"/>
      <c r="C49" s="17" t="s">
        <v>115</v>
      </c>
      <c r="D49" s="2" t="s">
        <v>17</v>
      </c>
      <c r="E49" s="1" t="s">
        <v>119</v>
      </c>
      <c r="F49" s="2"/>
      <c r="G49" s="1"/>
    </row>
    <row r="50" spans="2:7" ht="45" x14ac:dyDescent="0.25">
      <c r="B50" s="56"/>
      <c r="C50" s="17" t="s">
        <v>116</v>
      </c>
      <c r="D50" s="2" t="s">
        <v>17</v>
      </c>
      <c r="E50" s="1" t="s">
        <v>119</v>
      </c>
      <c r="F50" s="2"/>
      <c r="G50" s="1"/>
    </row>
    <row r="51" spans="2:7" ht="30" x14ac:dyDescent="0.25">
      <c r="B51" s="56"/>
      <c r="C51" s="17" t="s">
        <v>117</v>
      </c>
      <c r="D51" s="2" t="s">
        <v>17</v>
      </c>
      <c r="E51" s="1" t="s">
        <v>118</v>
      </c>
      <c r="F51" s="2"/>
      <c r="G51" s="1"/>
    </row>
    <row r="52" spans="2:7" ht="30" x14ac:dyDescent="0.25">
      <c r="B52" s="56"/>
      <c r="C52" s="19" t="s">
        <v>120</v>
      </c>
      <c r="D52" s="2"/>
      <c r="E52" s="1" t="s">
        <v>121</v>
      </c>
      <c r="F52" s="2"/>
      <c r="G52" s="1"/>
    </row>
    <row r="53" spans="2:7" ht="30" x14ac:dyDescent="0.25">
      <c r="B53" s="57"/>
      <c r="C53" s="17" t="s">
        <v>114</v>
      </c>
      <c r="D53" s="2"/>
      <c r="E53" s="1" t="s">
        <v>27</v>
      </c>
      <c r="F53" s="1"/>
      <c r="G53" s="1"/>
    </row>
    <row r="54" spans="2:7" x14ac:dyDescent="0.25">
      <c r="B54" s="6"/>
      <c r="C54" s="16"/>
      <c r="D54" s="4"/>
      <c r="E54" s="4"/>
      <c r="F54" s="4"/>
      <c r="G54" s="3"/>
    </row>
    <row r="55" spans="2:7" x14ac:dyDescent="0.25">
      <c r="B55" s="50" t="s">
        <v>64</v>
      </c>
      <c r="C55" s="19"/>
      <c r="D55" s="2" t="s">
        <v>65</v>
      </c>
      <c r="E55" s="1" t="s">
        <v>66</v>
      </c>
      <c r="F55" s="21"/>
      <c r="G55" s="1"/>
    </row>
    <row r="56" spans="2:7" x14ac:dyDescent="0.25">
      <c r="B56" s="50"/>
      <c r="C56" s="19" t="s">
        <v>67</v>
      </c>
      <c r="D56" s="2"/>
      <c r="E56" s="1" t="s">
        <v>122</v>
      </c>
      <c r="F56" s="21"/>
      <c r="G56" s="1"/>
    </row>
  </sheetData>
  <autoFilter ref="B26:G53" xr:uid="{BF713FD8-F81C-4230-BC71-5817450A3E56}"/>
  <mergeCells count="12">
    <mergeCell ref="G2:G4"/>
    <mergeCell ref="C2:F4"/>
    <mergeCell ref="B55:B56"/>
    <mergeCell ref="F16:F17"/>
    <mergeCell ref="B16:C16"/>
    <mergeCell ref="D16:E16"/>
    <mergeCell ref="B45:B53"/>
    <mergeCell ref="B39:B43"/>
    <mergeCell ref="B27:B37"/>
    <mergeCell ref="B2:B9"/>
    <mergeCell ref="B11:F11"/>
    <mergeCell ref="B15:F15"/>
  </mergeCells>
  <conditionalFormatting sqref="B27:F27 C28:F37 C39:F39 F40:F42 E43:F43 C45:F47 D48:F48 D49:D51 F49:F51 D52:F52 C53:F53">
    <cfRule type="expression" dxfId="5" priority="29">
      <formula>$A27=2</formula>
    </cfRule>
    <cfRule type="expression" dxfId="4" priority="30">
      <formula>$A27=1</formula>
    </cfRule>
  </conditionalFormatting>
  <conditionalFormatting sqref="F18:F24">
    <cfRule type="containsText" dxfId="3" priority="1" operator="containsText" text="DESCONFORME">
      <formula>NOT(ISERROR(SEARCH("DESCONFORME",F18)))</formula>
    </cfRule>
  </conditionalFormatting>
  <conditionalFormatting sqref="G27:G37 G39:G43 G45:G53">
    <cfRule type="containsText" dxfId="2" priority="32" operator="containsText" text="NÃO">
      <formula>NOT(ISERROR(SEARCH("NÃO",G27)))</formula>
    </cfRule>
    <cfRule type="expression" dxfId="1" priority="33">
      <formula>$A27=2</formula>
    </cfRule>
    <cfRule type="expression" dxfId="0" priority="34">
      <formula>$A27=1</formula>
    </cfRule>
  </conditionalFormatting>
  <dataValidations disablePrompts="1" count="1">
    <dataValidation type="list" allowBlank="1" showInputMessage="1" showErrorMessage="1" sqref="G39:G43 G45:G53 G27:G37" xr:uid="{1741234E-6CF7-4417-A070-E7F7289B453A}">
      <formula1>$K$2:$K$6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0E827B9-4E6D-48DA-95C4-3E7B06AAA565}">
          <x14:formula1>
            <xm:f>FAIXAS!$A$14:$A$33</xm:f>
          </x14:formula1>
          <xm:sqref>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7765-B2F8-4C5F-B296-E0ED1F5AD02E}">
  <dimension ref="A2:AQ33"/>
  <sheetViews>
    <sheetView showGridLines="0" topLeftCell="A15" workbookViewId="0">
      <selection activeCell="D12" sqref="D12"/>
    </sheetView>
  </sheetViews>
  <sheetFormatPr defaultColWidth="8.7109375" defaultRowHeight="15" x14ac:dyDescent="0.25"/>
  <cols>
    <col min="1" max="1" width="14.28515625" bestFit="1" customWidth="1"/>
    <col min="2" max="2" width="12.28515625" bestFit="1" customWidth="1"/>
    <col min="4" max="33" width="9.140625" customWidth="1"/>
  </cols>
  <sheetData>
    <row r="2" spans="1:43" x14ac:dyDescent="0.25">
      <c r="B2" s="58" t="s">
        <v>87</v>
      </c>
      <c r="C2" s="59"/>
      <c r="D2" s="58" t="s">
        <v>111</v>
      </c>
      <c r="E2" s="59"/>
      <c r="F2" s="58" t="s">
        <v>112</v>
      </c>
      <c r="G2" s="59"/>
      <c r="H2" s="58" t="s">
        <v>88</v>
      </c>
      <c r="I2" s="59"/>
      <c r="J2" s="58" t="s">
        <v>89</v>
      </c>
      <c r="K2" s="59"/>
      <c r="L2" s="58" t="s">
        <v>90</v>
      </c>
      <c r="M2" s="59"/>
      <c r="N2" s="58" t="s">
        <v>91</v>
      </c>
      <c r="O2" s="59"/>
      <c r="P2" s="58" t="s">
        <v>92</v>
      </c>
      <c r="Q2" s="59"/>
      <c r="R2" s="58" t="s">
        <v>98</v>
      </c>
      <c r="S2" s="59"/>
      <c r="T2" s="58" t="s">
        <v>100</v>
      </c>
      <c r="U2" s="59"/>
      <c r="V2" s="58" t="s">
        <v>99</v>
      </c>
      <c r="W2" s="59"/>
      <c r="X2" s="58" t="s">
        <v>101</v>
      </c>
      <c r="Y2" s="59"/>
      <c r="Z2" s="58" t="s">
        <v>102</v>
      </c>
      <c r="AA2" s="59"/>
      <c r="AB2" s="58" t="s">
        <v>103</v>
      </c>
      <c r="AC2" s="59"/>
      <c r="AD2" s="58" t="s">
        <v>104</v>
      </c>
      <c r="AE2" s="59"/>
      <c r="AF2" s="58" t="s">
        <v>105</v>
      </c>
      <c r="AG2" s="59"/>
      <c r="AH2" s="58" t="s">
        <v>106</v>
      </c>
      <c r="AI2" s="59"/>
      <c r="AJ2" s="58" t="s">
        <v>107</v>
      </c>
      <c r="AK2" s="59"/>
      <c r="AL2" s="58" t="s">
        <v>108</v>
      </c>
      <c r="AM2" s="59"/>
      <c r="AN2" s="58" t="s">
        <v>109</v>
      </c>
      <c r="AO2" s="59"/>
      <c r="AP2" s="58" t="s">
        <v>110</v>
      </c>
      <c r="AQ2" s="59"/>
    </row>
    <row r="3" spans="1:43" x14ac:dyDescent="0.25">
      <c r="B3" s="30" t="s">
        <v>93</v>
      </c>
      <c r="C3" s="31" t="s">
        <v>94</v>
      </c>
      <c r="D3" s="21" t="s">
        <v>79</v>
      </c>
      <c r="E3" s="21" t="s">
        <v>80</v>
      </c>
      <c r="F3" s="21" t="s">
        <v>79</v>
      </c>
      <c r="G3" s="21" t="s">
        <v>80</v>
      </c>
      <c r="H3" s="21" t="s">
        <v>79</v>
      </c>
      <c r="I3" s="21" t="s">
        <v>80</v>
      </c>
      <c r="J3" s="21" t="s">
        <v>79</v>
      </c>
      <c r="K3" s="21" t="s">
        <v>80</v>
      </c>
      <c r="L3" s="21" t="s">
        <v>79</v>
      </c>
      <c r="M3" s="21" t="s">
        <v>80</v>
      </c>
      <c r="N3" s="21" t="s">
        <v>79</v>
      </c>
      <c r="O3" s="21" t="s">
        <v>80</v>
      </c>
      <c r="P3" s="21" t="s">
        <v>79</v>
      </c>
      <c r="Q3" s="21" t="s">
        <v>80</v>
      </c>
      <c r="R3" s="21" t="s">
        <v>79</v>
      </c>
      <c r="S3" s="21" t="s">
        <v>80</v>
      </c>
      <c r="T3" s="21" t="s">
        <v>79</v>
      </c>
      <c r="U3" s="21" t="s">
        <v>80</v>
      </c>
      <c r="V3" s="21" t="s">
        <v>79</v>
      </c>
      <c r="W3" s="21" t="s">
        <v>80</v>
      </c>
      <c r="X3" s="21" t="s">
        <v>79</v>
      </c>
      <c r="Y3" s="21" t="s">
        <v>80</v>
      </c>
      <c r="Z3" s="21" t="s">
        <v>79</v>
      </c>
      <c r="AA3" s="21" t="s">
        <v>80</v>
      </c>
      <c r="AB3" s="21" t="s">
        <v>79</v>
      </c>
      <c r="AC3" s="21" t="s">
        <v>80</v>
      </c>
      <c r="AD3" s="21" t="s">
        <v>79</v>
      </c>
      <c r="AE3" s="21" t="s">
        <v>80</v>
      </c>
      <c r="AF3" s="21" t="s">
        <v>79</v>
      </c>
      <c r="AG3" s="21" t="s">
        <v>80</v>
      </c>
      <c r="AH3" s="21" t="s">
        <v>79</v>
      </c>
      <c r="AI3" s="21" t="s">
        <v>80</v>
      </c>
      <c r="AJ3" s="21" t="s">
        <v>79</v>
      </c>
      <c r="AK3" s="21" t="s">
        <v>80</v>
      </c>
      <c r="AL3" s="21" t="s">
        <v>79</v>
      </c>
      <c r="AM3" s="21" t="s">
        <v>80</v>
      </c>
      <c r="AN3" s="21" t="s">
        <v>79</v>
      </c>
      <c r="AO3" s="21" t="s">
        <v>80</v>
      </c>
      <c r="AP3" s="21" t="s">
        <v>79</v>
      </c>
      <c r="AQ3" s="21" t="s">
        <v>80</v>
      </c>
    </row>
    <row r="4" spans="1:43" x14ac:dyDescent="0.25">
      <c r="B4" s="30"/>
      <c r="C4" s="31"/>
      <c r="D4" s="21" t="str">
        <f>D2&amp;D3</f>
        <v>DER/SP - FX-IINFERIOR</v>
      </c>
      <c r="E4" s="21" t="str">
        <f>D2&amp;E3</f>
        <v>DER/SP - FX-ISUPERIOR</v>
      </c>
      <c r="F4" s="21" t="str">
        <f>F2&amp;F3</f>
        <v>DER/SP - FX-IIINFERIOR</v>
      </c>
      <c r="G4" s="21" t="str">
        <f>F2&amp;G3</f>
        <v>DER/SP - FX-IISUPERIOR</v>
      </c>
      <c r="H4" s="21" t="str">
        <f>H2&amp;H3</f>
        <v>CINFERIOR</v>
      </c>
      <c r="I4" s="21" t="str">
        <f>H2&amp;I3</f>
        <v>CSUPERIOR</v>
      </c>
      <c r="J4" s="21" t="str">
        <f>J2&amp;J3</f>
        <v>DINFERIOR</v>
      </c>
      <c r="K4" s="21" t="str">
        <f>J2&amp;K3</f>
        <v>DSUPERIOR</v>
      </c>
      <c r="L4" s="21" t="str">
        <f>L2&amp;L3</f>
        <v>EINFERIOR</v>
      </c>
      <c r="M4" s="21" t="str">
        <f>L2&amp;M3</f>
        <v>ESUPERIOR</v>
      </c>
      <c r="N4" s="21" t="str">
        <f>N2&amp;N3</f>
        <v>FINFERIOR</v>
      </c>
      <c r="O4" s="21" t="str">
        <f>N2&amp;O3</f>
        <v>FSUPERIOR</v>
      </c>
      <c r="P4" s="21" t="str">
        <f>P2&amp;P3</f>
        <v>GINFERIOR</v>
      </c>
      <c r="Q4" s="21" t="str">
        <f>P2&amp;Q3</f>
        <v>GSUPERIOR</v>
      </c>
      <c r="R4" s="21" t="str">
        <f>R2&amp;R3</f>
        <v>HINFERIOR</v>
      </c>
      <c r="S4" s="21" t="str">
        <f>R2&amp;S3</f>
        <v>HSUPERIOR</v>
      </c>
      <c r="T4" s="21" t="str">
        <f>T2&amp;T3</f>
        <v>IINFERIOR</v>
      </c>
      <c r="U4" s="21" t="str">
        <f>T2&amp;U3</f>
        <v>ISUPERIOR</v>
      </c>
      <c r="V4" s="21" t="str">
        <f>V2&amp;V3</f>
        <v>JINFERIOR</v>
      </c>
      <c r="W4" s="21" t="str">
        <f>V2&amp;W3</f>
        <v>JSUPERIOR</v>
      </c>
      <c r="X4" s="21" t="str">
        <f>X2&amp;X3</f>
        <v>KINFERIOR</v>
      </c>
      <c r="Y4" s="21" t="str">
        <f>X2&amp;Y3</f>
        <v>KSUPERIOR</v>
      </c>
      <c r="Z4" s="21" t="str">
        <f>Z2&amp;Z3</f>
        <v>LINFERIOR</v>
      </c>
      <c r="AA4" s="21" t="str">
        <f>Z2&amp;AA3</f>
        <v>LSUPERIOR</v>
      </c>
      <c r="AB4" s="21" t="str">
        <f>AB2&amp;AB3</f>
        <v>MINFERIOR</v>
      </c>
      <c r="AC4" s="21" t="str">
        <f>AB2&amp;AC3</f>
        <v>MSUPERIOR</v>
      </c>
      <c r="AD4" s="21" t="str">
        <f>AD2&amp;AD3</f>
        <v>NINFERIOR</v>
      </c>
      <c r="AE4" s="21" t="str">
        <f>AD2&amp;AE3</f>
        <v>NSUPERIOR</v>
      </c>
      <c r="AF4" s="21" t="str">
        <f>AF2&amp;AF3</f>
        <v>OINFERIOR</v>
      </c>
      <c r="AG4" s="21" t="str">
        <f>AF2&amp;AG3</f>
        <v>OSUPERIOR</v>
      </c>
      <c r="AH4" s="21" t="str">
        <f>AH2&amp;AH3</f>
        <v>PINFERIOR</v>
      </c>
      <c r="AI4" s="21" t="str">
        <f>AH2&amp;AI3</f>
        <v>PSUPERIOR</v>
      </c>
      <c r="AJ4" s="21" t="str">
        <f>AJ2&amp;AJ3</f>
        <v>QINFERIOR</v>
      </c>
      <c r="AK4" s="21" t="str">
        <f>AJ2&amp;AK3</f>
        <v>QSUPERIOR</v>
      </c>
      <c r="AL4" s="21" t="str">
        <f>AL2&amp;AL3</f>
        <v>RINFERIOR</v>
      </c>
      <c r="AM4" s="21" t="str">
        <f>AL2&amp;AM3</f>
        <v>RSUPERIOR</v>
      </c>
      <c r="AN4" s="21" t="str">
        <f>AN2&amp;AN3</f>
        <v>SINFERIOR</v>
      </c>
      <c r="AO4" s="21" t="str">
        <f>AN2&amp;AO3</f>
        <v>SSUPERIOR</v>
      </c>
      <c r="AP4" s="21" t="str">
        <f>AP2&amp;AP3</f>
        <v>TINFERIOR</v>
      </c>
      <c r="AQ4" s="21" t="str">
        <f>AP2&amp;AQ3</f>
        <v>TSUPERIOR</v>
      </c>
    </row>
    <row r="5" spans="1:43" x14ac:dyDescent="0.25">
      <c r="B5" s="30" t="s">
        <v>95</v>
      </c>
      <c r="C5" s="31">
        <v>38.1</v>
      </c>
      <c r="D5" s="21">
        <v>100</v>
      </c>
      <c r="E5" s="21">
        <v>100</v>
      </c>
      <c r="F5" s="21">
        <v>100</v>
      </c>
      <c r="G5" s="21">
        <v>100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 x14ac:dyDescent="0.25">
      <c r="B6" s="32" t="s">
        <v>81</v>
      </c>
      <c r="C6" s="33">
        <v>25.4</v>
      </c>
      <c r="D6" s="21"/>
      <c r="E6" s="21"/>
      <c r="F6" s="21">
        <v>75</v>
      </c>
      <c r="G6" s="21">
        <v>95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 x14ac:dyDescent="0.25">
      <c r="B7" s="30" t="s">
        <v>82</v>
      </c>
      <c r="C7" s="33">
        <v>9.5</v>
      </c>
      <c r="D7" s="21">
        <v>30</v>
      </c>
      <c r="E7" s="21">
        <v>65</v>
      </c>
      <c r="F7" s="21">
        <v>40</v>
      </c>
      <c r="G7" s="21">
        <v>75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</row>
    <row r="8" spans="1:43" x14ac:dyDescent="0.25">
      <c r="B8" s="30" t="s">
        <v>83</v>
      </c>
      <c r="C8" s="33">
        <v>4.8</v>
      </c>
      <c r="D8" s="21">
        <v>25</v>
      </c>
      <c r="E8" s="21">
        <v>55</v>
      </c>
      <c r="F8" s="21">
        <v>30</v>
      </c>
      <c r="G8" s="21">
        <v>60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</row>
    <row r="9" spans="1:43" x14ac:dyDescent="0.25">
      <c r="B9" s="30" t="s">
        <v>84</v>
      </c>
      <c r="C9" s="33">
        <v>2</v>
      </c>
      <c r="D9" s="21">
        <v>15</v>
      </c>
      <c r="E9" s="21">
        <v>40</v>
      </c>
      <c r="F9" s="21">
        <v>20</v>
      </c>
      <c r="G9" s="21">
        <v>45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</row>
    <row r="10" spans="1:43" x14ac:dyDescent="0.25">
      <c r="B10" s="30" t="s">
        <v>85</v>
      </c>
      <c r="C10" s="33">
        <v>0.42</v>
      </c>
      <c r="D10" s="21">
        <v>8</v>
      </c>
      <c r="E10" s="21">
        <v>20</v>
      </c>
      <c r="F10" s="21">
        <v>15</v>
      </c>
      <c r="G10" s="21">
        <v>30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3" x14ac:dyDescent="0.25">
      <c r="B11" s="30" t="s">
        <v>86</v>
      </c>
      <c r="C11" s="34">
        <v>7.4999999999999997E-2</v>
      </c>
      <c r="D11" s="21">
        <v>2</v>
      </c>
      <c r="E11" s="21">
        <v>8</v>
      </c>
      <c r="F11" s="21">
        <v>5</v>
      </c>
      <c r="G11" s="21">
        <v>15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3" spans="1:43" x14ac:dyDescent="0.25">
      <c r="A13" t="s">
        <v>96</v>
      </c>
      <c r="B13" s="36"/>
    </row>
    <row r="14" spans="1:43" x14ac:dyDescent="0.25">
      <c r="A14" s="35" t="str">
        <f>D2</f>
        <v>DER/SP - FX-I</v>
      </c>
      <c r="B14" s="36"/>
    </row>
    <row r="15" spans="1:43" x14ac:dyDescent="0.25">
      <c r="A15" s="35" t="str">
        <f>F2</f>
        <v>DER/SP - FX-II</v>
      </c>
      <c r="B15" s="36"/>
    </row>
    <row r="16" spans="1:43" x14ac:dyDescent="0.25">
      <c r="A16" s="35" t="str">
        <f>H2</f>
        <v>C</v>
      </c>
      <c r="B16" s="36"/>
    </row>
    <row r="17" spans="1:2" x14ac:dyDescent="0.25">
      <c r="A17" s="35" t="str">
        <f>J2</f>
        <v>D</v>
      </c>
      <c r="B17" s="36"/>
    </row>
    <row r="18" spans="1:2" x14ac:dyDescent="0.25">
      <c r="A18" s="35" t="str">
        <f>L2</f>
        <v>E</v>
      </c>
    </row>
    <row r="19" spans="1:2" x14ac:dyDescent="0.25">
      <c r="A19" s="35" t="str">
        <f>N2</f>
        <v>F</v>
      </c>
    </row>
    <row r="20" spans="1:2" x14ac:dyDescent="0.25">
      <c r="A20" s="35" t="str">
        <f>P2</f>
        <v>G</v>
      </c>
    </row>
    <row r="21" spans="1:2" x14ac:dyDescent="0.25">
      <c r="A21" s="35" t="str">
        <f>R2</f>
        <v>H</v>
      </c>
    </row>
    <row r="22" spans="1:2" x14ac:dyDescent="0.25">
      <c r="A22" s="35" t="str">
        <f>T2</f>
        <v>I</v>
      </c>
    </row>
    <row r="23" spans="1:2" x14ac:dyDescent="0.25">
      <c r="A23" s="35" t="str">
        <f>V2</f>
        <v>J</v>
      </c>
    </row>
    <row r="24" spans="1:2" x14ac:dyDescent="0.25">
      <c r="A24" s="35" t="str">
        <f>X2</f>
        <v>K</v>
      </c>
    </row>
    <row r="25" spans="1:2" x14ac:dyDescent="0.25">
      <c r="A25" s="35" t="str">
        <f>Z2</f>
        <v>L</v>
      </c>
    </row>
    <row r="26" spans="1:2" x14ac:dyDescent="0.25">
      <c r="A26" s="35" t="str">
        <f>AB2</f>
        <v>M</v>
      </c>
    </row>
    <row r="27" spans="1:2" x14ac:dyDescent="0.25">
      <c r="A27" s="35" t="str">
        <f>AD2</f>
        <v>N</v>
      </c>
    </row>
    <row r="28" spans="1:2" x14ac:dyDescent="0.25">
      <c r="A28" s="35" t="str">
        <f>AF2</f>
        <v>O</v>
      </c>
    </row>
    <row r="29" spans="1:2" x14ac:dyDescent="0.25">
      <c r="A29" s="35" t="str">
        <f>AH2</f>
        <v>P</v>
      </c>
    </row>
    <row r="30" spans="1:2" x14ac:dyDescent="0.25">
      <c r="A30" s="35" t="str">
        <f>AJ2</f>
        <v>Q</v>
      </c>
    </row>
    <row r="31" spans="1:2" x14ac:dyDescent="0.25">
      <c r="A31" s="35" t="str">
        <f>AL2</f>
        <v>R</v>
      </c>
    </row>
    <row r="32" spans="1:2" x14ac:dyDescent="0.25">
      <c r="A32" s="35" t="str">
        <f>AN2</f>
        <v>S</v>
      </c>
    </row>
    <row r="33" spans="1:1" x14ac:dyDescent="0.25">
      <c r="A33" s="35" t="str">
        <f>AP2</f>
        <v>T</v>
      </c>
    </row>
  </sheetData>
  <mergeCells count="21">
    <mergeCell ref="AL2:AM2"/>
    <mergeCell ref="AN2:AO2"/>
    <mergeCell ref="AP2:AQ2"/>
    <mergeCell ref="Z2:AA2"/>
    <mergeCell ref="AB2:AC2"/>
    <mergeCell ref="AD2:AE2"/>
    <mergeCell ref="AF2:AG2"/>
    <mergeCell ref="AH2:AI2"/>
    <mergeCell ref="AJ2:AK2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D800C9-E20C-421C-8AC2-BF0B3D435FF2}">
  <ds:schemaRefs>
    <ds:schemaRef ds:uri="http://schemas.microsoft.com/office/infopath/2007/PartnerControls"/>
    <ds:schemaRef ds:uri="4d2538e4-383b-481a-9f9b-9727d6a0fe22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c9610fcb-e370-4394-807b-0683ce5f927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SOLO BRITA CIMENTO</vt:lpstr>
      <vt:lpstr>FAIXAS</vt:lpstr>
      <vt:lpstr>'SOLO BRITA CIMENTO'!Area_de_impressao</vt:lpstr>
      <vt:lpstr>'SOLO BRITA CIMENTO'!Titulos_de_impressao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Costantin Cardoso</dc:creator>
  <cp:lastModifiedBy>Paulo Henrique Rosa</cp:lastModifiedBy>
  <cp:lastPrinted>2026-04-30T04:26:33Z</cp:lastPrinted>
  <dcterms:created xsi:type="dcterms:W3CDTF">2026-04-10T11:11:14Z</dcterms:created>
  <dcterms:modified xsi:type="dcterms:W3CDTF">2026-08-25T12:03:46Z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</Properties>
</file>