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concessionariasulminas-my.sharepoint.com/personal/paulo_rosa_epriguacu_com_br/Documents/Qualidade/20 - Apoio EPR/01 - Corporativo - Holding/01 - Engenharia de Qualidade/25-08-2026 - Especificações/"/>
    </mc:Choice>
  </mc:AlternateContent>
  <xr:revisionPtr revIDLastSave="21" documentId="13_ncr:1_{B218504B-9D0D-4AF5-9CAA-D5252F90693B}" xr6:coauthVersionLast="47" xr6:coauthVersionMax="47" xr10:uidLastSave="{030AD6F8-6234-4F66-B864-EA2EB656ACAC}"/>
  <bookViews>
    <workbookView xWindow="19090" yWindow="-550" windowWidth="19420" windowHeight="11500" tabRatio="500" xr2:uid="{00000000-000D-0000-FFFF-FFFF00000000}"/>
  </bookViews>
  <sheets>
    <sheet name="ICT BGS" sheetId="1" r:id="rId1"/>
    <sheet name="Tabela B-2 (DER-SP)" sheetId="2" state="hidden" r:id="rId2"/>
    <sheet name="Tabela 1" sheetId="3" r:id="rId3"/>
    <sheet name="Tabela 2" sheetId="4" r:id="rId4"/>
  </sheets>
  <definedNames>
    <definedName name="COLUNA01">'Tabela 1'!$B$3:$B$56</definedName>
    <definedName name="COLUNA02">'Tabela 1'!$C$3:$C$56</definedName>
    <definedName name="COLUNA03">'Tabela 1'!$D$3:$D$56</definedName>
    <definedName name="COLUNA04">'Tabela 1'!$E$3:$E$56</definedName>
    <definedName name="COLUNA05">'Tabela 1'!$F$3:$F$56</definedName>
    <definedName name="COLUNA06">'Tabela 1'!$G$3:$G$56</definedName>
    <definedName name="COLUNA07">'Tabela 1'!$H$3:$H$56</definedName>
    <definedName name="COLUNA08">'Tabela 1'!$I$3:$I$56</definedName>
    <definedName name="COLUNA09">'Tabela 1'!$J$3:$J$56</definedName>
    <definedName name="COLUNA10">'Tabela 1'!$K$3:$K$56</definedName>
    <definedName name="COLUNA11">'Tabela 1'!$L$3:$L$56</definedName>
    <definedName name="COLUNA12">'Tabela 1'!$M$3:$M$56</definedName>
    <definedName name="COLUNA13">'Tabela 1'!$N$3:$N$56</definedName>
    <definedName name="COLUNA14">'Tabela 1'!$O$3:$O$56</definedName>
    <definedName name="COLUNA15">'Tabela 1'!$P$3:$P$56</definedName>
    <definedName name="FP">'Tabela 2'!$A$2:$A$30</definedName>
    <definedName name="FPCOLUNA01">'Tabela 2'!$B$2:$B$30</definedName>
    <definedName name="FPCOLUNA02">'Tabela 2'!$C$2:$C$30</definedName>
    <definedName name="FPCOLUNA03">'Tabela 2'!$D$2:$D$30</definedName>
    <definedName name="FPCOLUNA04">'Tabela 2'!$E$2:$E$30</definedName>
    <definedName name="FPCOLUNA05">'Tabela 2'!$F$2:$F$30</definedName>
    <definedName name="FPCOLUNA06">'Tabela 2'!$G$2:$G$30</definedName>
    <definedName name="FPCOLUNA07">'Tabela 2'!$H$2:$H$30</definedName>
    <definedName name="FPCOLUNA08">'Tabela 2'!$I$2:$I$30</definedName>
    <definedName name="FPCOLUNA09">'Tabela 2'!$J$2:$J$30</definedName>
    <definedName name="FPCOLUNA10">'Tabela 2'!$K$2:$K$30</definedName>
    <definedName name="FPCOLUNA11">'Tabela 2'!$L$2:$L$30</definedName>
    <definedName name="FPCOLUNA12">'Tabela 2'!$M$2:$M$30</definedName>
    <definedName name="FPCOLUNA13">'Tabela 2'!$N$2:$N$30</definedName>
    <definedName name="FPCOLUNA14">'Tabela 2'!$O$2:$O$30</definedName>
    <definedName name="FPCOLUNA15">'Tabela 2'!$P$2:$P$30</definedName>
    <definedName name="FPNUMERO01">'Tabela 2'!$B$5</definedName>
    <definedName name="FPNUMERO02">'Tabela 2'!$C$5</definedName>
    <definedName name="FPNUMERO03">'Tabela 2'!$D$5</definedName>
    <definedName name="FPNUMERO04">'Tabela 2'!$E$5</definedName>
    <definedName name="FPNUMERO05">'Tabela 2'!$F$5</definedName>
    <definedName name="FPNUMERO06">'Tabela 2'!$G$5</definedName>
    <definedName name="FPNUMERO07">'Tabela 2'!$H$5</definedName>
    <definedName name="FPNUMERO08">'Tabela 2'!$I$5</definedName>
    <definedName name="FPNUMERO09">'Tabela 2'!$J$5</definedName>
    <definedName name="FPNUMERO10">'Tabela 2'!$K$5</definedName>
    <definedName name="FPNUMERO11">'Tabela 2'!$L$5</definedName>
    <definedName name="FPNUMERO12">'Tabela 2'!$M$5</definedName>
    <definedName name="FPNUMERO13">'Tabela 2'!$N$5</definedName>
    <definedName name="FPNUMERO14">'Tabela 2'!$O$5</definedName>
    <definedName name="FPNUMERO15">'Tabela 2'!$P$5</definedName>
    <definedName name="FPNUMERO16">'Tabela 2'!$B$30</definedName>
    <definedName name="FPNUMERO17">'Tabela 2'!$C$30</definedName>
    <definedName name="FPNUMERO18">'Tabela 2'!$D$30</definedName>
    <definedName name="FPNUMERO19">'Tabela 2'!$E$30</definedName>
    <definedName name="FPNUMERO20">'Tabela 2'!$F$30</definedName>
    <definedName name="FPNUMERO21">'Tabela 2'!$G$30</definedName>
    <definedName name="FPNUMERO22">'Tabela 2'!$H$30</definedName>
    <definedName name="FPNUMERO23">'Tabela 2'!$I$30</definedName>
    <definedName name="FPNUMERO24">'Tabela 2'!$J$30</definedName>
    <definedName name="FPNUMERO25">'Tabela 2'!$K$30</definedName>
    <definedName name="FPNUMERO26">'Tabela 2'!$L$30</definedName>
    <definedName name="FPNUMERO27">'Tabela 2'!$M$30</definedName>
    <definedName name="FPNUMERO28">'Tabela 2'!$N$30</definedName>
    <definedName name="FPNUMERO29">'Tabela 2'!$O$30</definedName>
    <definedName name="FPNUMERO30">'Tabela 2'!$P$30</definedName>
    <definedName name="KBI">'Tabela B-2 (DER-SP)'!$C$4:$C$21</definedName>
    <definedName name="KN">'Tabela B-2 (DER-SP)'!$R$4:$R$21</definedName>
    <definedName name="KUNI">'Tabela B-2 (DER-SP)'!$B$4:$B$21</definedName>
    <definedName name="NUMERO01">'Tabela 1'!$B$6</definedName>
    <definedName name="NUMERO02">'Tabela 1'!$C$6</definedName>
    <definedName name="NUMERO03">'Tabela 1'!$D$6</definedName>
    <definedName name="NUMERO04">'Tabela 1'!$E$6</definedName>
    <definedName name="NUMERO05">'Tabela 1'!$F$6</definedName>
    <definedName name="NUMERO06">'Tabela 1'!$G$6</definedName>
    <definedName name="NUMERO07">'Tabela 1'!$H$6</definedName>
    <definedName name="NUMERO08">'Tabela 1'!$I$6</definedName>
    <definedName name="NUMERO09">'Tabela 1'!$J$6</definedName>
    <definedName name="NUMERO10">'Tabela 1'!$K$6</definedName>
    <definedName name="NUMERO11">'Tabela 1'!$L$6</definedName>
    <definedName name="NUMERO12">'Tabela 1'!$M$6</definedName>
    <definedName name="NUMERO13">'Tabela 1'!$N$6</definedName>
    <definedName name="NUMERO14">'Tabela 1'!$O$6</definedName>
    <definedName name="NUMERO15">'Tabela 1'!$P$6</definedName>
    <definedName name="PSxPI">'Tabela 1'!$A$3:$A$56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S318" i="1" l="1"/>
  <c r="S319" i="1" s="1"/>
  <c r="O318" i="1"/>
  <c r="O319" i="1" s="1"/>
  <c r="N318" i="1"/>
  <c r="N319" i="1" s="1"/>
  <c r="D318" i="1"/>
  <c r="D319" i="1" s="1"/>
  <c r="S317" i="1"/>
  <c r="Q317" i="1"/>
  <c r="O317" i="1"/>
  <c r="D317" i="1"/>
  <c r="O316" i="1"/>
  <c r="D316" i="1"/>
  <c r="S310" i="1"/>
  <c r="S311" i="1" s="1"/>
  <c r="Q310" i="1"/>
  <c r="Q311" i="1" s="1"/>
  <c r="O310" i="1"/>
  <c r="O311" i="1" s="1"/>
  <c r="D310" i="1"/>
  <c r="D311" i="1" s="1"/>
  <c r="S322" i="1"/>
  <c r="Q318" i="1"/>
  <c r="Q319" i="1" s="1"/>
  <c r="L318" i="1"/>
  <c r="H316" i="1"/>
  <c r="G316" i="1"/>
  <c r="T316" i="1" l="1"/>
  <c r="F310" i="1"/>
  <c r="F311" i="1" s="1"/>
  <c r="J318" i="1"/>
  <c r="J319" i="1" s="1"/>
  <c r="S324" i="1"/>
  <c r="D324" i="1"/>
  <c r="G322" i="1"/>
  <c r="H322" i="1"/>
  <c r="S316" i="1"/>
  <c r="K319" i="1"/>
  <c r="D314" i="1"/>
  <c r="D321" i="1"/>
  <c r="S321" i="1"/>
  <c r="S323" i="1" s="1"/>
  <c r="L316" i="1"/>
  <c r="L322" i="1"/>
  <c r="L310" i="1"/>
  <c r="L311" i="1" s="1"/>
  <c r="D323" i="1"/>
  <c r="F318" i="1"/>
  <c r="F319" i="1" s="1"/>
  <c r="L317" i="1"/>
  <c r="D322" i="1"/>
  <c r="F317" i="1"/>
  <c r="H318" i="1"/>
  <c r="H319" i="1" s="1"/>
  <c r="H317" i="1"/>
  <c r="H310" i="1"/>
  <c r="H311" i="1" s="1"/>
  <c r="F321" i="1"/>
  <c r="F322" i="1"/>
  <c r="E316" i="1"/>
  <c r="D313" i="1"/>
  <c r="D312" i="1"/>
  <c r="I318" i="1"/>
  <c r="I319" i="1" s="1"/>
  <c r="I317" i="1"/>
  <c r="I310" i="1"/>
  <c r="I311" i="1" s="1"/>
  <c r="I316" i="1"/>
  <c r="L319" i="1"/>
  <c r="S313" i="1"/>
  <c r="S312" i="1"/>
  <c r="E322" i="1"/>
  <c r="E321" i="1"/>
  <c r="E318" i="1"/>
  <c r="E319" i="1" s="1"/>
  <c r="T322" i="1"/>
  <c r="T324" i="1"/>
  <c r="T321" i="1"/>
  <c r="T323" i="1" s="1"/>
  <c r="T325" i="1" s="1"/>
  <c r="T326" i="1" s="1"/>
  <c r="T328" i="1" s="1"/>
  <c r="T318" i="1"/>
  <c r="T319" i="1" s="1"/>
  <c r="T310" i="1"/>
  <c r="T311" i="1" s="1"/>
  <c r="E317" i="1"/>
  <c r="J317" i="1"/>
  <c r="J310" i="1"/>
  <c r="J311" i="1" s="1"/>
  <c r="J316" i="1"/>
  <c r="J321" i="1"/>
  <c r="J323" i="1" s="1"/>
  <c r="J322" i="1"/>
  <c r="F316" i="1"/>
  <c r="K318" i="1"/>
  <c r="K317" i="1"/>
  <c r="K310" i="1"/>
  <c r="K311" i="1" s="1"/>
  <c r="K316" i="1"/>
  <c r="E310" i="1"/>
  <c r="E311" i="1" s="1"/>
  <c r="T317" i="1"/>
  <c r="G310" i="1"/>
  <c r="G311" i="1" s="1"/>
  <c r="G317" i="1"/>
  <c r="N321" i="1"/>
  <c r="O321" i="1"/>
  <c r="G318" i="1"/>
  <c r="G319" i="1" s="1"/>
  <c r="O312" i="1"/>
  <c r="N316" i="1"/>
  <c r="Q322" i="1"/>
  <c r="N310" i="1"/>
  <c r="N311" i="1" s="1"/>
  <c r="Q316" i="1"/>
  <c r="N317" i="1"/>
  <c r="D325" i="1" l="1"/>
  <c r="S314" i="1"/>
  <c r="L324" i="1"/>
  <c r="H321" i="1"/>
  <c r="G321" i="1"/>
  <c r="G323" i="1" s="1"/>
  <c r="G324" i="1"/>
  <c r="I321" i="1"/>
  <c r="I323" i="1" s="1"/>
  <c r="H323" i="1"/>
  <c r="S325" i="1"/>
  <c r="S326" i="1" s="1"/>
  <c r="S328" i="1" s="1"/>
  <c r="S330" i="1" s="1"/>
  <c r="N322" i="1"/>
  <c r="N324" i="1" s="1"/>
  <c r="H324" i="1"/>
  <c r="L321" i="1"/>
  <c r="L323" i="1" s="1"/>
  <c r="L325" i="1" s="1"/>
  <c r="K322" i="1"/>
  <c r="J324" i="1"/>
  <c r="J325" i="1" s="1"/>
  <c r="Q321" i="1"/>
  <c r="Q323" i="1" s="1"/>
  <c r="Q325" i="1" s="1"/>
  <c r="Q326" i="1" s="1"/>
  <c r="Q328" i="1" s="1"/>
  <c r="F313" i="1"/>
  <c r="E323" i="1"/>
  <c r="I312" i="1"/>
  <c r="I313" i="1"/>
  <c r="I314" i="1"/>
  <c r="O322" i="1"/>
  <c r="O324" i="1" s="1"/>
  <c r="N313" i="1"/>
  <c r="N312" i="1"/>
  <c r="N314" i="1" s="1"/>
  <c r="Q313" i="1"/>
  <c r="K313" i="1"/>
  <c r="K312" i="1"/>
  <c r="Q312" i="1"/>
  <c r="L312" i="1"/>
  <c r="L313" i="1"/>
  <c r="H313" i="1"/>
  <c r="H312" i="1"/>
  <c r="N323" i="1"/>
  <c r="F312" i="1"/>
  <c r="F314" i="1" s="1"/>
  <c r="E324" i="1"/>
  <c r="E325" i="1" s="1"/>
  <c r="J313" i="1"/>
  <c r="J312" i="1"/>
  <c r="Q324" i="1"/>
  <c r="T313" i="1"/>
  <c r="T312" i="1"/>
  <c r="I322" i="1"/>
  <c r="I324" i="1" s="1"/>
  <c r="O323" i="1"/>
  <c r="F323" i="1"/>
  <c r="O313" i="1"/>
  <c r="O314" i="1" s="1"/>
  <c r="F324" i="1"/>
  <c r="K321" i="1"/>
  <c r="K323" i="1" s="1"/>
  <c r="G313" i="1"/>
  <c r="G312" i="1"/>
  <c r="K324" i="1"/>
  <c r="E313" i="1"/>
  <c r="E312" i="1"/>
  <c r="T314" i="1" l="1"/>
  <c r="T330" i="1" s="1"/>
  <c r="K314" i="1"/>
  <c r="I325" i="1"/>
  <c r="E314" i="1"/>
  <c r="G314" i="1"/>
  <c r="H325" i="1"/>
  <c r="H314" i="1"/>
  <c r="L314" i="1"/>
  <c r="K325" i="1"/>
  <c r="Q314" i="1"/>
  <c r="J314" i="1"/>
  <c r="G325" i="1"/>
  <c r="Q330" i="1"/>
  <c r="F325" i="1"/>
  <c r="O325" i="1"/>
  <c r="O326" i="1" s="1"/>
  <c r="O328" i="1" s="1"/>
  <c r="O330" i="1" s="1"/>
  <c r="N325" i="1"/>
  <c r="N326" i="1" s="1"/>
  <c r="N328" i="1" s="1"/>
  <c r="N330" i="1" s="1"/>
  <c r="D326" i="1" l="1"/>
  <c r="D328" i="1" s="1"/>
  <c r="D330" i="1" s="1"/>
  <c r="D332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D310" authorId="0" shapeId="0" xr:uid="{00000000-0006-0000-0000-000002000000}">
      <text>
        <r>
          <rPr>
            <sz val="10"/>
            <rFont val="Arial"/>
            <family val="2"/>
          </rPr>
          <t>Bilateral (K1) quando LSE e LIE estão preenchidos; unilateral (K) quando só um deles está.
Granulometria, espessura e umidade = bilateral. Grau de compactação = unilateral inferior. Deflexão = unilateral superior.</t>
        </r>
      </text>
    </comment>
    <comment ref="O310" authorId="0" shapeId="0" xr:uid="{00000000-0006-0000-0000-000008000000}">
      <text>
        <r>
          <rPr>
            <sz val="10"/>
            <rFont val="Arial"/>
            <family val="2"/>
          </rPr>
          <t>Umidade in situ: o Anexo A admite -2% a +1% da ótima (LSE = ótima+1, LIE = ótima-2). O item 9.3 do corpo da ES diz "± 1 em relação ao teor ótimo". Definir qual prevalece.</t>
        </r>
      </text>
    </comment>
    <comment ref="D311" authorId="0" shapeId="0" xr:uid="{00000000-0006-0000-0000-000003000000}">
      <text>
        <r>
          <rPr>
            <sz val="10"/>
            <rFont val="Arial"/>
            <family val="2"/>
          </rPr>
          <t>K ou K1 da Tabela B-2, pelo nº de determinações. A tabela começa em N=4. Para N entre dois valores tabelados adota-se o K do menor N.</t>
        </r>
      </text>
    </comment>
    <comment ref="D313" authorId="0" shapeId="0" xr:uid="{00000000-0006-0000-0000-000004000000}">
      <text>
        <r>
          <rPr>
            <sz val="10"/>
            <rFont val="Arial"/>
            <family val="2"/>
          </rPr>
          <t>A ES traz, por erro de digitação, "X + K1.S ≤ LIE" na granulometria e na espessura e "X + K.S ≥ LIE" na deflexão. Aplica-se aqui o critério correto da Tabela B-1: o valor superior é confrontado com o LSE.</t>
        </r>
      </text>
    </comment>
    <comment ref="D326" authorId="0" shapeId="0" xr:uid="{00000000-0006-0000-0000-000005000000}">
      <text>
        <r>
          <rPr>
            <sz val="10"/>
            <rFont val="Arial"/>
            <family val="2"/>
          </rPr>
          <t>NQR adotado da granulometria = média dos NQR individuais das nove peneiras, arredondada.</t>
        </r>
      </text>
    </comment>
    <comment ref="D329" authorId="0" shapeId="0" xr:uid="{00000000-0006-0000-0000-000006000000}">
      <text>
        <r>
          <rPr>
            <sz val="10"/>
            <rFont val="Arial"/>
            <family val="2"/>
          </rPr>
          <t>"Estatístico" = X ± K.S contra os limites (Tabela B-1 da ES). Padrão de granulometria, espessura e deflexão, os três parâmetros que a ES nomeia no ICT.
"Individual" = nenhum resultado fora da faixa. Padrão de grau de compactação e umidade in situ, avaliados por resultados individuais no Anexo A.</t>
        </r>
      </text>
    </comment>
    <comment ref="D330" authorId="0" shapeId="0" xr:uid="{00000000-0006-0000-0000-000007000000}">
      <text>
        <r>
          <rPr>
            <sz val="10"/>
            <rFont val="Arial"/>
            <family val="2"/>
          </rPr>
          <t>Escala de 0,000 a 1,000.
O valor é o fator de pagamento da Tabela 2, que varia de 0,900 a 1,000 conforme o NQR.
Cai para 0,000 quando o parâmetro não atende ao critério escolhido na linha acima, ou quando o NQR fica abaixo do mínimo da Tabela 2 (antigo "REPROVADO").</t>
        </r>
      </text>
    </comment>
    <comment ref="C334" authorId="0" shapeId="0" xr:uid="{00000000-0006-0000-0000-000001000000}">
      <text>
        <r>
          <rPr>
            <sz val="10"/>
            <rFont val="Arial"/>
            <family val="2"/>
          </rPr>
          <t>Chave de cálculo de Ps e Pi:
1 = utiliza os valores de Ps e Pi informados manualmente nas linhas 322 e 323;
2 = calcula Ps e Pi automaticamente pela Tabela 1.
Mesmo conceito adotado no ES-001 (célula C321).</t>
        </r>
      </text>
    </comment>
  </commentList>
</comments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<sst xmlns="http://schemas.openxmlformats.org/spreadsheetml/2006/main" count="195" uniqueCount="108">
  <si>
    <t>Contrato:</t>
  </si>
  <si>
    <t>CT-2026-021 (EXEMPLO)</t>
  </si>
  <si>
    <t xml:space="preserve"> Empresa executora:</t>
  </si>
  <si>
    <t>Construtora Exemplo Ltda.</t>
  </si>
  <si>
    <t>Execução de:</t>
  </si>
  <si>
    <t>Estudo de dosagem BGS 03/2026 - Faixa II (EXEMPLO)</t>
  </si>
  <si>
    <t>Data do serviço:</t>
  </si>
  <si>
    <t>01/08/2026 a 31/08/2026</t>
  </si>
  <si>
    <t>DESCRIÇÃO</t>
  </si>
  <si>
    <t>PARÂMETROS DE CONTROLE</t>
  </si>
  <si>
    <t>ESTRUTURAL</t>
  </si>
  <si>
    <t>LOCALIZAÇÃO DAS AMOSTRAS</t>
  </si>
  <si>
    <t>GRANULOMÉTRICA (% que passa)</t>
  </si>
  <si>
    <t>COMPACTAÇÃO</t>
  </si>
  <si>
    <t>ESPESSURA DA CAMADA</t>
  </si>
  <si>
    <t>DEFLEXÃO CARACTERÍSTICA</t>
  </si>
  <si>
    <t>GRANULOMETRIA</t>
  </si>
  <si>
    <t>ESPESSURA</t>
  </si>
  <si>
    <t>2''</t>
  </si>
  <si>
    <t>1 1/2"</t>
  </si>
  <si>
    <t>1''</t>
  </si>
  <si>
    <t>3/4"</t>
  </si>
  <si>
    <t>3/8"</t>
  </si>
  <si>
    <t>GC (%)</t>
  </si>
  <si>
    <t>UMIDADE (%)</t>
  </si>
  <si>
    <t>MÉDIA TRECHO</t>
  </si>
  <si>
    <t>PISTA</t>
  </si>
  <si>
    <t>ACOSTAMENTO</t>
  </si>
  <si>
    <t>FAIXA DE TRABALHO</t>
  </si>
  <si>
    <t>LSE</t>
  </si>
  <si>
    <t>(Coleta)</t>
  </si>
  <si>
    <t>(Ensaio)</t>
  </si>
  <si>
    <t>(Segmento)</t>
  </si>
  <si>
    <t>LIE</t>
  </si>
  <si>
    <t>Km / Estaca</t>
  </si>
  <si>
    <t>DADOS DA EMPRESA EXECUTORA</t>
  </si>
  <si>
    <t>Data</t>
  </si>
  <si>
    <t>RESULTADOS ESTATÍSTICOS</t>
  </si>
  <si>
    <t>nº determinações (N)</t>
  </si>
  <si>
    <t>Média (X)</t>
  </si>
  <si>
    <t>Desvio-padrão (S)</t>
  </si>
  <si>
    <t>CONTROLE ESTATÍSTICO
(ES BGS - Tabela B-1)</t>
  </si>
  <si>
    <t>Tipo de controle</t>
  </si>
  <si>
    <t>K ou K1 (Tabela B-2)</t>
  </si>
  <si>
    <t>X - K.S   (≥ LIE)</t>
  </si>
  <si>
    <t>X + K.S   (≤ LSE)</t>
  </si>
  <si>
    <t>Atendimento estatístico</t>
  </si>
  <si>
    <t>CONTROLE INDIVIDUAL
(Anexo A)</t>
  </si>
  <si>
    <t>Menor valor individual</t>
  </si>
  <si>
    <t>Maior valor individual</t>
  </si>
  <si>
    <t>nº de valores fora da faixa</t>
  </si>
  <si>
    <t>Atendimento individual</t>
  </si>
  <si>
    <t>NÍVEL DE QUALIDADE
(Tabela 1)</t>
  </si>
  <si>
    <t>Qs</t>
  </si>
  <si>
    <t>Qi</t>
  </si>
  <si>
    <t>Ps</t>
  </si>
  <si>
    <t>Pi</t>
  </si>
  <si>
    <t>NQR individual</t>
  </si>
  <si>
    <t>NQR adotado</t>
  </si>
  <si>
    <t>Estatístico</t>
  </si>
  <si>
    <t>Individual</t>
  </si>
  <si>
    <t>FATOR DO PARÂMETRO</t>
  </si>
  <si>
    <t>FATOR DO TRECHO</t>
  </si>
  <si>
    <t>Chave Ps/Pi:</t>
  </si>
  <si>
    <t>-</t>
  </si>
  <si>
    <t>DETERMINAÇÃO DO NÍVEL DE QUALIDADE PELO MÉTODO DO DESVIO PADRÃO</t>
  </si>
  <si>
    <t>Nº de determinações</t>
  </si>
  <si>
    <t>Valores de K
Tolerância Unilateral</t>
  </si>
  <si>
    <t>N</t>
  </si>
  <si>
    <t>K</t>
  </si>
  <si>
    <t>K1</t>
  </si>
  <si>
    <t>N (auxiliar)</t>
  </si>
  <si>
    <t>&gt;100</t>
  </si>
  <si>
    <t>Obs.: Para valores de Qs ou Qi negativos, considerar Ps ou Pi igual a 100 menos o valor de Ps ou Pi correspondente ao valor absoluto de Qs ou Qi</t>
  </si>
  <si>
    <t>Coluna auxiliar: converte o "N" da tabela em valor numérico para a busca aproximada do K. Para N entre dois valores tabelados adota-se o K do menor N (critério conservador).</t>
  </si>
  <si>
    <t>Índice de Qualidade Superior Qs e Índice de Qualidade Inferior Qi para nº de Amostras n</t>
  </si>
  <si>
    <t>PS ou PI</t>
  </si>
  <si>
    <t>n 3</t>
  </si>
  <si>
    <t>n 4</t>
  </si>
  <si>
    <t>n 5</t>
  </si>
  <si>
    <t>n 6</t>
  </si>
  <si>
    <t>n 7</t>
  </si>
  <si>
    <t>n 8</t>
  </si>
  <si>
    <t>n 9</t>
  </si>
  <si>
    <t>n 10</t>
  </si>
  <si>
    <t>n 12</t>
  </si>
  <si>
    <t>n 15</t>
  </si>
  <si>
    <t>n 19</t>
  </si>
  <si>
    <t>n 26</t>
  </si>
  <si>
    <t>n 38</t>
  </si>
  <si>
    <t>n 61</t>
  </si>
  <si>
    <t>n 201</t>
  </si>
  <si>
    <t>a</t>
  </si>
  <si>
    <t>n 11</t>
  </si>
  <si>
    <t>n 14</t>
  </si>
  <si>
    <t>n 18</t>
  </si>
  <si>
    <t>n 25</t>
  </si>
  <si>
    <t>n 37</t>
  </si>
  <si>
    <t>n 60</t>
  </si>
  <si>
    <t>n 200</t>
  </si>
  <si>
    <t>n</t>
  </si>
  <si>
    <t>Nível de Qualidade Requerido para nº de Amostras n</t>
  </si>
  <si>
    <t>Fator de Pagamento</t>
  </si>
  <si>
    <t>A</t>
  </si>
  <si>
    <t>INDICE DE CONFORMIDADE TECNICA</t>
  </si>
  <si>
    <t xml:space="preserve">1 = utiliza os valores de Ps e Pi informados manualmente nas linhas 322 e 323   |   2 = calcula Ps e Pi automaticamente pela Tabela 1 </t>
  </si>
  <si>
    <t>FR-ENG-EPR-036
REV00</t>
  </si>
  <si>
    <t>Índice de Conformidade Técnica - Serviços de Execução de Sub-base e base
com Brita Graduada Simples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</si>
</sst>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\-??_);_(@_)"/>
    <numFmt numFmtId="165" formatCode="#,##0.0"/>
    <numFmt numFmtId="166" formatCode="m/d/yyyy"/>
    <numFmt numFmtId="167" formatCode="0.000"/>
  </numFmts>
  <fonts count="30" x14ac:knownFonts="1">
    <font>
      <sz val="10"/>
      <color rgb="FF000000"/>
      <name val="Arial"/>
      <charset val="1"/>
    </font>
    <font>
      <u/>
      <sz val="10"/>
      <color rgb="FF0000FF"/>
      <name val="Arial Tur"/>
      <charset val="162"/>
    </font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1"/>
    </font>
    <font>
      <sz val="10"/>
      <name val="Arial"/>
      <family val="2"/>
      <charset val="1"/>
    </font>
    <font>
      <sz val="10"/>
      <color rgb="FF000000"/>
      <name val="Arial"/>
      <family val="2"/>
      <charset val="1"/>
    </font>
    <font>
      <sz val="12"/>
      <color theme="1"/>
      <name val="Arial Narrow"/>
      <family val="2"/>
      <charset val="1"/>
    </font>
    <font>
      <sz val="10"/>
      <name val="Arial Tur"/>
      <charset val="162"/>
    </font>
    <font>
      <b/>
      <sz val="14"/>
      <color rgb="FFC00000"/>
      <name val="Calibri"/>
      <charset val="1"/>
    </font>
    <font>
      <b/>
      <sz val="18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  <font>
      <b/>
      <sz val="11"/>
      <color theme="1"/>
      <name val="Calibri"/>
      <family val="2"/>
      <charset val="1"/>
    </font>
    <font>
      <b/>
      <sz val="11"/>
      <color rgb="FFFF0000"/>
      <name val="Calibri"/>
      <family val="2"/>
      <charset val="1"/>
    </font>
    <font>
      <b/>
      <sz val="10"/>
      <color theme="1"/>
      <name val="Calibri"/>
      <family val="2"/>
      <charset val="1"/>
    </font>
    <font>
      <b/>
      <sz val="10"/>
      <color rgb="FF000000"/>
      <name val="Calibri"/>
      <family val="2"/>
      <charset val="1"/>
    </font>
    <font>
      <b/>
      <sz val="10"/>
      <color rgb="FFFF0000"/>
      <name val="Calibri"/>
      <family val="2"/>
      <charset val="1"/>
    </font>
    <font>
      <b/>
      <sz val="12"/>
      <color theme="1"/>
      <name val="Calibri"/>
      <family val="2"/>
      <charset val="1"/>
    </font>
    <font>
      <sz val="10"/>
      <color theme="1"/>
      <name val="Calibri"/>
      <family val="2"/>
      <charset val="1"/>
    </font>
    <font>
      <b/>
      <sz val="10"/>
      <name val="Calibri"/>
      <family val="2"/>
      <charset val="1"/>
    </font>
    <font>
      <b/>
      <sz val="14"/>
      <color theme="0"/>
      <name val="Calibri"/>
      <family val="2"/>
      <charset val="1"/>
    </font>
    <font>
      <b/>
      <sz val="16"/>
      <color theme="1"/>
      <name val="Calibri"/>
      <family val="2"/>
      <charset val="1"/>
    </font>
    <font>
      <b/>
      <sz val="11"/>
      <color rgb="FF9C0006"/>
      <name val="Calibri"/>
      <charset val="1"/>
    </font>
    <font>
      <sz val="10"/>
      <name val="Arial"/>
      <family val="2"/>
    </font>
    <font>
      <b/>
      <sz val="8"/>
      <color theme="1"/>
      <name val="Arial"/>
      <family val="2"/>
      <charset val="1"/>
    </font>
    <font>
      <b/>
      <sz val="8"/>
      <color theme="0"/>
      <name val="Arial"/>
      <family val="2"/>
      <charset val="1"/>
    </font>
    <font>
      <sz val="10"/>
      <name val="Calibri"/>
      <family val="2"/>
      <charset val="1"/>
    </font>
    <font>
      <sz val="8"/>
      <color theme="1"/>
      <name val="Arial"/>
      <family val="2"/>
      <charset val="1"/>
    </font>
    <font>
      <sz val="12"/>
      <color rgb="FFFF0000"/>
      <name val="Arial"/>
      <family val="2"/>
      <charset val="1"/>
    </font>
    <font>
      <sz val="10"/>
      <color theme="1"/>
      <name val="Arial"/>
      <family val="2"/>
      <charset val="1"/>
    </font>
    <font>
      <sz val="12"/>
      <color theme="1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71CC98"/>
        <bgColor rgb="FF99CCFF"/>
      </patternFill>
    </fill>
    <fill>
      <patternFill patternType="solid">
        <fgColor rgb="FFFFA400"/>
        <bgColor rgb="FFFFCC00"/>
      </patternFill>
    </fill>
    <fill>
      <patternFill patternType="solid">
        <fgColor rgb="FF003057"/>
        <bgColor rgb="FF003300"/>
      </patternFill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</borders>
  <cellStyleXfs count="21">
    <xf numFmtId="0" fontId="0" fillId="0" borderId="0"/>
    <xf numFmtId="0" fontId="1" fillId="0" borderId="0">
      <alignment vertical="top"/>
      <protection locked="0"/>
    </xf>
    <xf numFmtId="0" fontId="2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6" fillId="0" borderId="0"/>
    <xf numFmtId="0" fontId="4" fillId="0" borderId="0"/>
    <xf numFmtId="0" fontId="7" fillId="0" borderId="0"/>
    <xf numFmtId="0" fontId="3" fillId="0" borderId="0"/>
    <xf numFmtId="0" fontId="4" fillId="0" borderId="0"/>
    <xf numFmtId="0" fontId="5" fillId="0" borderId="0"/>
    <xf numFmtId="0" fontId="4" fillId="0" borderId="0"/>
    <xf numFmtId="9" fontId="4" fillId="0" borderId="0"/>
    <xf numFmtId="164" fontId="4" fillId="0" borderId="0"/>
    <xf numFmtId="164" fontId="5" fillId="0" borderId="0"/>
    <xf numFmtId="164" fontId="4" fillId="0" borderId="0"/>
  </cellStyleXfs>
  <cellXfs count="104">
    <xf numFmtId="0" fontId="0" fillId="0" borderId="0" xfId="0"/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1" fillId="0" borderId="3" xfId="0" applyFont="1" applyBorder="1" applyAlignment="1">
      <alignment horizontal="right" vertical="center"/>
    </xf>
    <xf numFmtId="0" fontId="12" fillId="0" borderId="4" xfId="0" applyFont="1" applyBorder="1" applyAlignment="1" applyProtection="1">
      <alignment vertical="center"/>
      <protection locked="0"/>
    </xf>
    <xf numFmtId="0" fontId="11" fillId="0" borderId="5" xfId="0" applyFont="1" applyBorder="1" applyAlignment="1">
      <alignment horizontal="right" vertical="center"/>
    </xf>
    <xf numFmtId="0" fontId="12" fillId="0" borderId="6" xfId="0" applyFont="1" applyBorder="1" applyAlignment="1" applyProtection="1">
      <alignment vertical="center"/>
      <protection locked="0"/>
    </xf>
    <xf numFmtId="0" fontId="13" fillId="0" borderId="8" xfId="0" applyFont="1" applyBorder="1" applyAlignment="1">
      <alignment horizontal="center" vertical="center" wrapText="1"/>
    </xf>
    <xf numFmtId="0" fontId="13" fillId="0" borderId="7" xfId="0" applyFont="1" applyBorder="1" applyAlignment="1" applyProtection="1">
      <alignment horizontal="center" vertical="center"/>
      <protection locked="0"/>
    </xf>
    <xf numFmtId="0" fontId="14" fillId="0" borderId="1" xfId="0" applyFont="1" applyBorder="1" applyAlignment="1">
      <alignment horizontal="center" vertical="center"/>
    </xf>
    <xf numFmtId="165" fontId="13" fillId="0" borderId="11" xfId="0" applyNumberFormat="1" applyFont="1" applyBorder="1" applyAlignment="1">
      <alignment vertical="center"/>
    </xf>
    <xf numFmtId="165" fontId="13" fillId="0" borderId="11" xfId="0" applyNumberFormat="1" applyFont="1" applyBorder="1" applyAlignment="1" applyProtection="1">
      <alignment horizontal="center" vertical="center"/>
      <protection locked="0"/>
    </xf>
    <xf numFmtId="165" fontId="15" fillId="0" borderId="11" xfId="0" applyNumberFormat="1" applyFont="1" applyBorder="1" applyAlignment="1" applyProtection="1">
      <alignment horizontal="center" vertical="center" wrapText="1"/>
      <protection locked="0"/>
    </xf>
    <xf numFmtId="165" fontId="13" fillId="0" borderId="10" xfId="0" applyNumberFormat="1" applyFont="1" applyBorder="1" applyAlignment="1">
      <alignment horizontal="center" vertical="center"/>
    </xf>
    <xf numFmtId="165" fontId="13" fillId="0" borderId="12" xfId="0" applyNumberFormat="1" applyFont="1" applyBorder="1" applyAlignment="1">
      <alignment vertical="center"/>
    </xf>
    <xf numFmtId="165" fontId="13" fillId="0" borderId="12" xfId="0" applyNumberFormat="1" applyFont="1" applyBorder="1" applyAlignment="1" applyProtection="1">
      <alignment horizontal="center" vertical="center"/>
      <protection locked="0"/>
    </xf>
    <xf numFmtId="165" fontId="13" fillId="0" borderId="13" xfId="0" applyNumberFormat="1" applyFont="1" applyBorder="1" applyAlignment="1" applyProtection="1">
      <alignment horizontal="center" vertical="center"/>
      <protection locked="0"/>
    </xf>
    <xf numFmtId="165" fontId="13" fillId="0" borderId="12" xfId="0" applyNumberFormat="1" applyFont="1" applyBorder="1" applyAlignment="1">
      <alignment horizontal="center" vertical="center"/>
    </xf>
    <xf numFmtId="165" fontId="13" fillId="0" borderId="9" xfId="0" applyNumberFormat="1" applyFont="1" applyBorder="1" applyAlignment="1">
      <alignment horizontal="center" vertical="center"/>
    </xf>
    <xf numFmtId="166" fontId="17" fillId="0" borderId="14" xfId="0" applyNumberFormat="1" applyFont="1" applyBorder="1" applyAlignment="1" applyProtection="1">
      <alignment horizontal="center" vertical="center"/>
      <protection locked="0"/>
    </xf>
    <xf numFmtId="165" fontId="18" fillId="2" borderId="11" xfId="0" applyNumberFormat="1" applyFont="1" applyFill="1" applyBorder="1" applyAlignment="1" applyProtection="1">
      <alignment horizontal="center" vertical="center"/>
      <protection locked="0"/>
    </xf>
    <xf numFmtId="165" fontId="18" fillId="2" borderId="15" xfId="0" applyNumberFormat="1" applyFont="1" applyFill="1" applyBorder="1" applyAlignment="1" applyProtection="1">
      <alignment horizontal="center" vertical="center"/>
      <protection locked="0"/>
    </xf>
    <xf numFmtId="0" fontId="17" fillId="0" borderId="11" xfId="0" applyFont="1" applyBorder="1" applyAlignment="1" applyProtection="1">
      <alignment horizontal="center" vertical="center"/>
      <protection locked="0"/>
    </xf>
    <xf numFmtId="165" fontId="13" fillId="0" borderId="11" xfId="0" applyNumberFormat="1" applyFont="1" applyBorder="1" applyAlignment="1">
      <alignment horizontal="right" vertical="center"/>
    </xf>
    <xf numFmtId="3" fontId="17" fillId="0" borderId="11" xfId="0" applyNumberFormat="1" applyFont="1" applyBorder="1" applyAlignment="1">
      <alignment horizontal="center" vertical="center"/>
    </xf>
    <xf numFmtId="165" fontId="17" fillId="0" borderId="16" xfId="0" applyNumberFormat="1" applyFont="1" applyBorder="1" applyAlignment="1">
      <alignment horizontal="center" vertical="center"/>
    </xf>
    <xf numFmtId="4" fontId="17" fillId="0" borderId="16" xfId="0" applyNumberFormat="1" applyFont="1" applyBorder="1" applyAlignment="1">
      <alignment horizontal="center" vertical="center"/>
    </xf>
    <xf numFmtId="165" fontId="17" fillId="0" borderId="12" xfId="0" applyNumberFormat="1" applyFont="1" applyBorder="1" applyAlignment="1">
      <alignment horizontal="center" vertical="center"/>
    </xf>
    <xf numFmtId="4" fontId="17" fillId="0" borderId="12" xfId="0" applyNumberFormat="1" applyFont="1" applyBorder="1" applyAlignment="1">
      <alignment horizontal="center" vertical="center"/>
    </xf>
    <xf numFmtId="165" fontId="13" fillId="0" borderId="15" xfId="0" applyNumberFormat="1" applyFont="1" applyBorder="1" applyAlignment="1">
      <alignment horizontal="right" vertical="center"/>
    </xf>
    <xf numFmtId="4" fontId="17" fillId="0" borderId="15" xfId="0" applyNumberFormat="1" applyFont="1" applyBorder="1" applyAlignment="1">
      <alignment horizontal="center" vertical="center"/>
    </xf>
    <xf numFmtId="167" fontId="13" fillId="0" borderId="1" xfId="0" applyNumberFormat="1" applyFont="1" applyBorder="1" applyAlignment="1">
      <alignment horizontal="center" vertical="center"/>
    </xf>
    <xf numFmtId="167" fontId="13" fillId="0" borderId="17" xfId="0" applyNumberFormat="1" applyFont="1" applyBorder="1" applyAlignment="1">
      <alignment horizontal="center" vertical="center"/>
    </xf>
    <xf numFmtId="3" fontId="17" fillId="2" borderId="16" xfId="0" applyNumberFormat="1" applyFont="1" applyFill="1" applyBorder="1" applyAlignment="1">
      <alignment horizontal="center" vertical="center"/>
    </xf>
    <xf numFmtId="3" fontId="17" fillId="0" borderId="13" xfId="0" applyNumberFormat="1" applyFont="1" applyBorder="1" applyAlignment="1">
      <alignment horizontal="center" vertical="center"/>
    </xf>
    <xf numFmtId="3" fontId="17" fillId="0" borderId="12" xfId="0" applyNumberFormat="1" applyFont="1" applyBorder="1" applyAlignment="1">
      <alignment horizontal="center" vertical="center"/>
    </xf>
    <xf numFmtId="3" fontId="13" fillId="0" borderId="17" xfId="0" applyNumberFormat="1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167" fontId="20" fillId="0" borderId="1" xfId="0" applyNumberFormat="1" applyFont="1" applyBorder="1" applyAlignment="1">
      <alignment horizontal="center" vertical="center"/>
    </xf>
    <xf numFmtId="165" fontId="13" fillId="0" borderId="14" xfId="0" applyNumberFormat="1" applyFont="1" applyBorder="1" applyAlignment="1" applyProtection="1">
      <alignment horizontal="center" vertical="center"/>
      <protection locked="0"/>
    </xf>
    <xf numFmtId="3" fontId="13" fillId="0" borderId="11" xfId="0" applyNumberFormat="1" applyFont="1" applyBorder="1" applyAlignment="1" applyProtection="1">
      <alignment horizontal="center" vertical="center"/>
      <protection locked="0"/>
    </xf>
    <xf numFmtId="165" fontId="13" fillId="0" borderId="17" xfId="0" applyNumberFormat="1" applyFont="1" applyBorder="1" applyAlignment="1" applyProtection="1">
      <alignment horizontal="center" vertical="center"/>
      <protection locked="0"/>
    </xf>
    <xf numFmtId="3" fontId="13" fillId="0" borderId="12" xfId="0" applyNumberFormat="1" applyFont="1" applyBorder="1" applyAlignment="1" applyProtection="1">
      <alignment horizontal="center" vertical="center"/>
      <protection locked="0"/>
    </xf>
    <xf numFmtId="0" fontId="23" fillId="0" borderId="0" xfId="0" applyFont="1" applyAlignment="1">
      <alignment horizontal="center" vertical="center" wrapText="1"/>
    </xf>
    <xf numFmtId="0" fontId="4" fillId="0" borderId="0" xfId="0" applyFont="1"/>
    <xf numFmtId="0" fontId="24" fillId="4" borderId="1" xfId="0" applyFont="1" applyFill="1" applyBorder="1" applyAlignment="1">
      <alignment horizontal="center" vertical="center" wrapText="1"/>
    </xf>
    <xf numFmtId="0" fontId="25" fillId="0" borderId="19" xfId="0" applyFont="1" applyBorder="1" applyAlignment="1">
      <alignment horizontal="center" vertical="center"/>
    </xf>
    <xf numFmtId="0" fontId="25" fillId="0" borderId="20" xfId="0" applyFont="1" applyBorder="1" applyAlignment="1">
      <alignment horizontal="center" vertical="center"/>
    </xf>
    <xf numFmtId="0" fontId="25" fillId="0" borderId="2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5" fillId="0" borderId="22" xfId="0" applyFont="1" applyBorder="1" applyAlignment="1">
      <alignment horizontal="center" vertical="center"/>
    </xf>
    <xf numFmtId="2" fontId="25" fillId="0" borderId="23" xfId="0" applyNumberFormat="1" applyFont="1" applyBorder="1" applyAlignment="1">
      <alignment horizontal="center" vertical="center"/>
    </xf>
    <xf numFmtId="2" fontId="25" fillId="0" borderId="24" xfId="0" applyNumberFormat="1" applyFont="1" applyBorder="1" applyAlignment="1">
      <alignment horizontal="center" vertical="center"/>
    </xf>
    <xf numFmtId="0" fontId="26" fillId="0" borderId="0" xfId="0" applyFont="1" applyAlignment="1">
      <alignment horizontal="center" vertical="center" wrapText="1"/>
    </xf>
    <xf numFmtId="2" fontId="26" fillId="0" borderId="0" xfId="0" applyNumberFormat="1" applyFont="1" applyAlignment="1">
      <alignment horizontal="center" vertical="center" wrapText="1"/>
    </xf>
    <xf numFmtId="0" fontId="28" fillId="0" borderId="0" xfId="0" applyFont="1"/>
    <xf numFmtId="0" fontId="23" fillId="0" borderId="1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8" fillId="0" borderId="0" xfId="0" applyFont="1" applyAlignment="1">
      <alignment horizontal="center"/>
    </xf>
    <xf numFmtId="0" fontId="23" fillId="0" borderId="26" xfId="0" applyFont="1" applyBorder="1" applyAlignment="1">
      <alignment horizontal="center" vertical="center" wrapText="1"/>
    </xf>
    <xf numFmtId="0" fontId="23" fillId="0" borderId="27" xfId="0" applyFont="1" applyBorder="1" applyAlignment="1">
      <alignment horizontal="center" vertical="center" wrapText="1"/>
    </xf>
    <xf numFmtId="0" fontId="26" fillId="0" borderId="28" xfId="0" applyFont="1" applyBorder="1" applyAlignment="1">
      <alignment horizontal="center" vertical="center" wrapText="1"/>
    </xf>
    <xf numFmtId="0" fontId="26" fillId="0" borderId="26" xfId="0" applyFont="1" applyBorder="1" applyAlignment="1">
      <alignment horizontal="center" vertical="center" wrapText="1"/>
    </xf>
    <xf numFmtId="0" fontId="26" fillId="0" borderId="29" xfId="0" applyFont="1" applyBorder="1" applyAlignment="1">
      <alignment horizontal="center" vertical="center" wrapText="1"/>
    </xf>
    <xf numFmtId="0" fontId="26" fillId="0" borderId="27" xfId="0" applyFont="1" applyBorder="1" applyAlignment="1">
      <alignment horizontal="center" vertical="center" wrapText="1"/>
    </xf>
    <xf numFmtId="0" fontId="0" fillId="0" borderId="4" xfId="0" applyBorder="1"/>
    <xf numFmtId="0" fontId="0" fillId="0" borderId="30" xfId="0" applyBorder="1"/>
    <xf numFmtId="0" fontId="0" fillId="0" borderId="6" xfId="0" applyBorder="1"/>
    <xf numFmtId="0" fontId="0" fillId="0" borderId="31" xfId="0" applyBorder="1"/>
    <xf numFmtId="0" fontId="17" fillId="0" borderId="1" xfId="0" applyFont="1" applyBorder="1" applyAlignment="1" applyProtection="1">
      <alignment horizontal="center" vertical="center"/>
      <protection locked="0"/>
    </xf>
    <xf numFmtId="165" fontId="13" fillId="0" borderId="1" xfId="0" applyNumberFormat="1" applyFont="1" applyBorder="1" applyAlignment="1">
      <alignment horizontal="right" vertical="center"/>
    </xf>
    <xf numFmtId="167" fontId="19" fillId="3" borderId="1" xfId="0" applyNumberFormat="1" applyFont="1" applyFill="1" applyBorder="1" applyAlignment="1">
      <alignment horizontal="center" vertical="center"/>
    </xf>
    <xf numFmtId="0" fontId="13" fillId="0" borderId="1" xfId="0" applyFont="1" applyBorder="1" applyAlignment="1" applyProtection="1">
      <alignment horizontal="center"/>
      <protection locked="0"/>
    </xf>
    <xf numFmtId="165" fontId="18" fillId="2" borderId="16" xfId="0" applyNumberFormat="1" applyFont="1" applyFill="1" applyBorder="1" applyAlignment="1" applyProtection="1">
      <alignment horizontal="center" vertical="center"/>
      <protection locked="0"/>
    </xf>
    <xf numFmtId="165" fontId="18" fillId="2" borderId="12" xfId="0" applyNumberFormat="1" applyFont="1" applyFill="1" applyBorder="1" applyAlignment="1" applyProtection="1">
      <alignment horizontal="center" vertical="center"/>
      <protection locked="0"/>
    </xf>
    <xf numFmtId="0" fontId="0" fillId="0" borderId="32" xfId="0" applyBorder="1"/>
    <xf numFmtId="0" fontId="0" fillId="0" borderId="33" xfId="0" applyBorder="1"/>
    <xf numFmtId="0" fontId="0" fillId="0" borderId="34" xfId="0" applyBorder="1"/>
    <xf numFmtId="0" fontId="13" fillId="0" borderId="0" xfId="0" applyFont="1" applyAlignment="1" applyProtection="1">
      <alignment horizontal="left" vertical="center"/>
      <protection locked="0"/>
    </xf>
    <xf numFmtId="0" fontId="21" fillId="0" borderId="0" xfId="0" applyFont="1" applyAlignment="1">
      <alignment horizontal="left" vertical="center"/>
    </xf>
    <xf numFmtId="0" fontId="16" fillId="0" borderId="1" xfId="0" applyFont="1" applyBorder="1" applyAlignment="1">
      <alignment horizontal="center" vertical="center" wrapText="1"/>
    </xf>
    <xf numFmtId="3" fontId="13" fillId="0" borderId="1" xfId="0" applyNumberFormat="1" applyFont="1" applyBorder="1" applyAlignment="1">
      <alignment horizontal="center" vertical="center"/>
    </xf>
    <xf numFmtId="167" fontId="19" fillId="3" borderId="1" xfId="0" applyNumberFormat="1" applyFont="1" applyFill="1" applyBorder="1" applyAlignment="1">
      <alignment horizontal="center" vertical="center"/>
    </xf>
    <xf numFmtId="167" fontId="20" fillId="0" borderId="1" xfId="0" applyNumberFormat="1" applyFont="1" applyBorder="1" applyAlignment="1">
      <alignment horizontal="center" vertical="center"/>
    </xf>
    <xf numFmtId="165" fontId="13" fillId="0" borderId="10" xfId="0" applyNumberFormat="1" applyFont="1" applyBorder="1" applyAlignment="1">
      <alignment horizontal="center" vertical="center"/>
    </xf>
    <xf numFmtId="165" fontId="13" fillId="0" borderId="8" xfId="0" applyNumberFormat="1" applyFont="1" applyBorder="1" applyAlignment="1">
      <alignment horizontal="center" vertical="center"/>
    </xf>
    <xf numFmtId="165" fontId="13" fillId="0" borderId="7" xfId="0" applyNumberFormat="1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 wrapText="1"/>
    </xf>
    <xf numFmtId="0" fontId="16" fillId="0" borderId="1" xfId="0" applyFont="1" applyBorder="1" applyAlignment="1" applyProtection="1">
      <alignment horizontal="center" vertical="center" wrapText="1"/>
      <protection locked="0"/>
    </xf>
    <xf numFmtId="0" fontId="13" fillId="0" borderId="2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right" vertical="center"/>
    </xf>
    <xf numFmtId="0" fontId="11" fillId="0" borderId="6" xfId="0" applyFont="1" applyBorder="1" applyAlignment="1">
      <alignment horizontal="right" vertical="center"/>
    </xf>
    <xf numFmtId="0" fontId="23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25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</cellXfs>
  <cellStyles count="21">
    <cellStyle name="Hiperlink 2" xfId="1" xr:uid="{00000000-0005-0000-0000-000006000000}"/>
    <cellStyle name="Normal" xfId="0" builtinId="0"/>
    <cellStyle name="Normal 10" xfId="2" xr:uid="{00000000-0005-0000-0000-000007000000}"/>
    <cellStyle name="Normal 10 2" xfId="3" xr:uid="{00000000-0005-0000-0000-000008000000}"/>
    <cellStyle name="Normal 10 2 2 2" xfId="4" xr:uid="{00000000-0005-0000-0000-000009000000}"/>
    <cellStyle name="Normal 2" xfId="5" xr:uid="{00000000-0005-0000-0000-00000A000000}"/>
    <cellStyle name="Normal 2 2" xfId="6" xr:uid="{00000000-0005-0000-0000-00000B000000}"/>
    <cellStyle name="Normal 2 2 2" xfId="7" xr:uid="{00000000-0005-0000-0000-00000C000000}"/>
    <cellStyle name="Normal 2 3" xfId="8" xr:uid="{00000000-0005-0000-0000-00000D000000}"/>
    <cellStyle name="Normal 3" xfId="9" xr:uid="{00000000-0005-0000-0000-00000E000000}"/>
    <cellStyle name="Normal 3 2" xfId="10" xr:uid="{00000000-0005-0000-0000-00000F000000}"/>
    <cellStyle name="Normal 4" xfId="11" xr:uid="{00000000-0005-0000-0000-000010000000}"/>
    <cellStyle name="Normal 4 2" xfId="12" xr:uid="{00000000-0005-0000-0000-000011000000}"/>
    <cellStyle name="Normal 5" xfId="13" xr:uid="{00000000-0005-0000-0000-000012000000}"/>
    <cellStyle name="Normal 6" xfId="14" xr:uid="{00000000-0005-0000-0000-000013000000}"/>
    <cellStyle name="Normal 7" xfId="15" xr:uid="{00000000-0005-0000-0000-000014000000}"/>
    <cellStyle name="Normal 9" xfId="16" xr:uid="{00000000-0005-0000-0000-000015000000}"/>
    <cellStyle name="Porcentagem 2 3" xfId="17" xr:uid="{00000000-0005-0000-0000-000016000000}"/>
    <cellStyle name="Vírgula 2" xfId="18" xr:uid="{00000000-0005-0000-0000-000017000000}"/>
    <cellStyle name="Vírgula 3" xfId="19" xr:uid="{00000000-0005-0000-0000-000018000000}"/>
    <cellStyle name="Vírgula 4" xfId="20" xr:uid="{00000000-0005-0000-0000-000019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C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7CE"/>
      <rgbColor rgb="FF3366FF"/>
      <rgbColor rgb="FF71CC98"/>
      <rgbColor rgb="FF99CC00"/>
      <rgbColor rgb="FFFFCC00"/>
      <rgbColor rgb="FFFFA400"/>
      <rgbColor rgb="FFFF6600"/>
      <rgbColor rgb="FF666699"/>
      <rgbColor rgb="FF969696"/>
      <rgbColor rgb="FF003057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2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1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Y339"/>
  <sheetViews>
    <sheetView showGridLines="0" tabSelected="1" zoomScale="85" zoomScaleNormal="85" workbookViewId="0">
      <selection activeCell="D2" sqref="D2"/>
    </sheetView>
  </sheetViews>
  <sheetFormatPr defaultColWidth="8.7109375" defaultRowHeight="12.75" x14ac:dyDescent="0.2"/>
  <cols>
    <col min="1" max="1" width="1.5703125" customWidth="1"/>
    <col min="2" max="2" width="18.5703125" customWidth="1"/>
    <col min="3" max="3" width="22.42578125" customWidth="1"/>
    <col min="4" max="8" width="8.140625" customWidth="1"/>
    <col min="9" max="9" width="9.140625" bestFit="1" customWidth="1"/>
    <col min="10" max="10" width="13" customWidth="1"/>
    <col min="11" max="12" width="8.140625" customWidth="1"/>
    <col min="13" max="13" width="0.85546875" customWidth="1"/>
    <col min="14" max="15" width="12" customWidth="1"/>
    <col min="16" max="16" width="0.85546875" customWidth="1"/>
    <col min="17" max="17" width="14.5703125" customWidth="1"/>
    <col min="18" max="18" width="0.85546875" customWidth="1"/>
    <col min="19" max="19" width="16.7109375" customWidth="1"/>
    <col min="20" max="20" width="16.5703125" customWidth="1"/>
    <col min="21" max="21" width="0.85546875" customWidth="1"/>
    <col min="22" max="25" width="17.85546875" customWidth="1"/>
    <col min="26" max="26" width="0.85546875" customWidth="1"/>
  </cols>
  <sheetData>
    <row r="1" spans="2:25" ht="63.75" customHeight="1" x14ac:dyDescent="0.2">
      <c r="B1" s="94" t="e" vm="1">
        <v>#VALUE!</v>
      </c>
      <c r="C1" s="94"/>
      <c r="D1" s="95" t="s">
        <v>107</v>
      </c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103" t="s">
        <v>106</v>
      </c>
      <c r="Y1" s="103"/>
    </row>
    <row r="2" spans="2:25" ht="6" customHeight="1" x14ac:dyDescent="0.2"/>
    <row r="3" spans="2:25" ht="19.5" customHeight="1" x14ac:dyDescent="0.2">
      <c r="B3" s="3" t="s">
        <v>0</v>
      </c>
      <c r="C3" s="4" t="s">
        <v>1</v>
      </c>
      <c r="D3" s="65"/>
      <c r="E3" s="65"/>
      <c r="F3" s="65"/>
      <c r="G3" s="65"/>
      <c r="H3" s="65"/>
      <c r="I3" s="65"/>
      <c r="J3" s="96" t="s">
        <v>2</v>
      </c>
      <c r="K3" s="96"/>
      <c r="L3" s="4" t="s">
        <v>3</v>
      </c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6"/>
    </row>
    <row r="4" spans="2:25" ht="19.5" customHeight="1" x14ac:dyDescent="0.2">
      <c r="B4" s="5" t="s">
        <v>4</v>
      </c>
      <c r="C4" s="6" t="s">
        <v>5</v>
      </c>
      <c r="D4" s="67"/>
      <c r="E4" s="67"/>
      <c r="F4" s="67"/>
      <c r="G4" s="67"/>
      <c r="H4" s="67"/>
      <c r="I4" s="67"/>
      <c r="J4" s="97" t="s">
        <v>6</v>
      </c>
      <c r="K4" s="97"/>
      <c r="L4" s="6" t="s">
        <v>7</v>
      </c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  <c r="X4" s="67"/>
      <c r="Y4" s="68"/>
    </row>
    <row r="5" spans="2:25" ht="9.75" customHeight="1" x14ac:dyDescent="0.2"/>
    <row r="6" spans="2:25" ht="19.5" customHeight="1" x14ac:dyDescent="0.2">
      <c r="B6" s="89" t="s">
        <v>8</v>
      </c>
      <c r="C6" s="89"/>
      <c r="D6" s="90" t="s">
        <v>9</v>
      </c>
      <c r="E6" s="90"/>
      <c r="F6" s="90"/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S6" s="91" t="s">
        <v>10</v>
      </c>
      <c r="T6" s="91"/>
      <c r="V6" s="90" t="s">
        <v>11</v>
      </c>
      <c r="W6" s="90"/>
      <c r="X6" s="90"/>
      <c r="Y6" s="90"/>
    </row>
    <row r="7" spans="2:25" ht="28.5" customHeight="1" x14ac:dyDescent="0.2">
      <c r="B7" s="89"/>
      <c r="C7" s="89"/>
      <c r="D7" s="92" t="s">
        <v>12</v>
      </c>
      <c r="E7" s="92"/>
      <c r="F7" s="92"/>
      <c r="G7" s="92"/>
      <c r="H7" s="92"/>
      <c r="I7" s="92"/>
      <c r="J7" s="92"/>
      <c r="K7" s="92"/>
      <c r="L7" s="92"/>
      <c r="N7" s="92" t="s">
        <v>13</v>
      </c>
      <c r="O7" s="92"/>
      <c r="Q7" s="7" t="s">
        <v>14</v>
      </c>
      <c r="S7" s="90" t="s">
        <v>15</v>
      </c>
      <c r="T7" s="90"/>
      <c r="V7" s="91" t="s">
        <v>16</v>
      </c>
      <c r="W7" s="93" t="s">
        <v>13</v>
      </c>
      <c r="X7" s="91" t="s">
        <v>17</v>
      </c>
      <c r="Y7" s="91" t="s">
        <v>10</v>
      </c>
    </row>
    <row r="8" spans="2:25" ht="19.5" customHeight="1" x14ac:dyDescent="0.2">
      <c r="B8" s="89"/>
      <c r="C8" s="89"/>
      <c r="D8" s="8" t="s">
        <v>18</v>
      </c>
      <c r="E8" s="8" t="s">
        <v>19</v>
      </c>
      <c r="F8" s="8" t="s">
        <v>20</v>
      </c>
      <c r="G8" s="8" t="s">
        <v>21</v>
      </c>
      <c r="H8" s="8" t="s">
        <v>22</v>
      </c>
      <c r="I8" s="8">
        <v>4</v>
      </c>
      <c r="J8" s="8">
        <v>10</v>
      </c>
      <c r="K8" s="8">
        <v>40</v>
      </c>
      <c r="L8" s="8">
        <v>200</v>
      </c>
      <c r="N8" s="2" t="s">
        <v>23</v>
      </c>
      <c r="O8" s="2" t="s">
        <v>24</v>
      </c>
      <c r="Q8" s="1" t="s">
        <v>25</v>
      </c>
      <c r="S8" s="9" t="s">
        <v>26</v>
      </c>
      <c r="T8" s="9" t="s">
        <v>27</v>
      </c>
      <c r="V8" s="91"/>
      <c r="W8" s="93"/>
      <c r="X8" s="91"/>
      <c r="Y8" s="91"/>
    </row>
    <row r="9" spans="2:25" ht="9.75" customHeight="1" x14ac:dyDescent="0.2"/>
    <row r="10" spans="2:25" ht="30" customHeight="1" x14ac:dyDescent="0.2">
      <c r="B10" s="87" t="s">
        <v>28</v>
      </c>
      <c r="C10" s="10" t="s">
        <v>29</v>
      </c>
      <c r="D10" s="11"/>
      <c r="E10" s="11"/>
      <c r="F10" s="11"/>
      <c r="G10" s="11"/>
      <c r="H10" s="11"/>
      <c r="I10" s="11"/>
      <c r="J10" s="11"/>
      <c r="K10" s="11"/>
      <c r="L10" s="11"/>
      <c r="N10" s="11"/>
      <c r="O10" s="11"/>
      <c r="Q10" s="11"/>
      <c r="S10" s="12"/>
      <c r="T10" s="12"/>
      <c r="V10" s="13" t="s">
        <v>30</v>
      </c>
      <c r="W10" s="13" t="s">
        <v>31</v>
      </c>
      <c r="X10" s="13" t="s">
        <v>32</v>
      </c>
      <c r="Y10" s="13" t="s">
        <v>32</v>
      </c>
    </row>
    <row r="11" spans="2:25" ht="30" customHeight="1" x14ac:dyDescent="0.2">
      <c r="B11" s="87"/>
      <c r="C11" s="14" t="s">
        <v>33</v>
      </c>
      <c r="D11" s="15"/>
      <c r="E11" s="15"/>
      <c r="F11" s="15"/>
      <c r="G11" s="15"/>
      <c r="H11" s="15"/>
      <c r="I11" s="15"/>
      <c r="J11" s="15"/>
      <c r="K11" s="15"/>
      <c r="L11" s="15"/>
      <c r="N11" s="15"/>
      <c r="O11" s="15"/>
      <c r="Q11" s="15"/>
      <c r="S11" s="16"/>
      <c r="T11" s="16"/>
      <c r="V11" s="17" t="s">
        <v>34</v>
      </c>
      <c r="W11" s="17" t="s">
        <v>34</v>
      </c>
      <c r="X11" s="17" t="s">
        <v>34</v>
      </c>
      <c r="Y11" s="17" t="s">
        <v>34</v>
      </c>
    </row>
    <row r="12" spans="2:25" ht="30" customHeight="1" x14ac:dyDescent="0.2">
      <c r="B12" s="88" t="s">
        <v>35</v>
      </c>
      <c r="C12" s="18" t="s">
        <v>36</v>
      </c>
      <c r="D12" s="8"/>
      <c r="E12" s="8"/>
      <c r="F12" s="8"/>
      <c r="G12" s="8"/>
      <c r="H12" s="8"/>
      <c r="I12" s="8"/>
      <c r="J12" s="8"/>
      <c r="K12" s="8"/>
      <c r="L12" s="8"/>
      <c r="N12" s="2"/>
      <c r="O12" s="2"/>
      <c r="Q12" s="2"/>
      <c r="S12" s="2"/>
      <c r="T12" s="2"/>
      <c r="V12" s="13"/>
      <c r="W12" s="13"/>
      <c r="X12" s="13"/>
      <c r="Y12" s="13"/>
    </row>
    <row r="13" spans="2:25" ht="15" customHeight="1" x14ac:dyDescent="0.2">
      <c r="B13" s="88"/>
      <c r="C13" s="19"/>
      <c r="D13" s="20"/>
      <c r="E13" s="20"/>
      <c r="F13" s="20"/>
      <c r="G13" s="20"/>
      <c r="H13" s="20"/>
      <c r="I13" s="20"/>
      <c r="J13" s="20"/>
      <c r="K13" s="20"/>
      <c r="L13" s="20"/>
      <c r="N13" s="20"/>
      <c r="O13" s="20"/>
      <c r="P13" s="75"/>
      <c r="Q13" s="20"/>
      <c r="S13" s="21"/>
      <c r="T13" s="21"/>
      <c r="V13" s="22"/>
      <c r="W13" s="22"/>
      <c r="X13" s="22"/>
      <c r="Y13" s="22"/>
    </row>
    <row r="14" spans="2:25" ht="15" customHeight="1" x14ac:dyDescent="0.2">
      <c r="B14" s="88"/>
      <c r="C14" s="19"/>
      <c r="D14" s="73"/>
      <c r="E14" s="73"/>
      <c r="F14" s="73"/>
      <c r="G14" s="73"/>
      <c r="H14" s="73"/>
      <c r="I14" s="73"/>
      <c r="J14" s="73"/>
      <c r="K14" s="73"/>
      <c r="L14" s="73"/>
      <c r="N14" s="73"/>
      <c r="O14" s="73"/>
      <c r="P14" s="76"/>
      <c r="Q14" s="73"/>
      <c r="S14" s="21"/>
      <c r="T14" s="21"/>
      <c r="V14" s="22"/>
      <c r="W14" s="22"/>
      <c r="X14" s="22"/>
      <c r="Y14" s="22"/>
    </row>
    <row r="15" spans="2:25" ht="15" customHeight="1" x14ac:dyDescent="0.2">
      <c r="B15" s="88"/>
      <c r="C15" s="19"/>
      <c r="D15" s="73"/>
      <c r="E15" s="73"/>
      <c r="F15" s="73"/>
      <c r="G15" s="73"/>
      <c r="H15" s="73"/>
      <c r="I15" s="73"/>
      <c r="J15" s="73"/>
      <c r="K15" s="73"/>
      <c r="L15" s="73"/>
      <c r="N15" s="73"/>
      <c r="O15" s="73"/>
      <c r="P15" s="76"/>
      <c r="Q15" s="73"/>
      <c r="S15" s="21"/>
      <c r="T15" s="21"/>
      <c r="V15" s="22"/>
      <c r="W15" s="22"/>
      <c r="X15" s="22"/>
      <c r="Y15" s="22"/>
    </row>
    <row r="16" spans="2:25" ht="15" customHeight="1" x14ac:dyDescent="0.2">
      <c r="B16" s="88"/>
      <c r="C16" s="19"/>
      <c r="D16" s="73"/>
      <c r="E16" s="73"/>
      <c r="F16" s="73"/>
      <c r="G16" s="73"/>
      <c r="H16" s="73"/>
      <c r="I16" s="73"/>
      <c r="J16" s="73"/>
      <c r="K16" s="73"/>
      <c r="L16" s="73"/>
      <c r="N16" s="73"/>
      <c r="O16" s="73"/>
      <c r="P16" s="76"/>
      <c r="Q16" s="73"/>
      <c r="S16" s="21"/>
      <c r="T16" s="21"/>
      <c r="V16" s="22"/>
      <c r="W16" s="22"/>
      <c r="X16" s="22"/>
      <c r="Y16" s="22"/>
    </row>
    <row r="17" spans="2:25" ht="15" customHeight="1" x14ac:dyDescent="0.2">
      <c r="B17" s="88"/>
      <c r="C17" s="19"/>
      <c r="D17" s="73"/>
      <c r="E17" s="73"/>
      <c r="F17" s="73"/>
      <c r="G17" s="73"/>
      <c r="H17" s="73"/>
      <c r="I17" s="73"/>
      <c r="J17" s="73"/>
      <c r="K17" s="73"/>
      <c r="L17" s="73"/>
      <c r="N17" s="73"/>
      <c r="O17" s="73"/>
      <c r="P17" s="76"/>
      <c r="Q17" s="73"/>
      <c r="S17" s="21"/>
      <c r="T17" s="21"/>
      <c r="V17" s="22"/>
      <c r="W17" s="22"/>
      <c r="X17" s="22"/>
      <c r="Y17" s="22"/>
    </row>
    <row r="18" spans="2:25" ht="15" customHeight="1" x14ac:dyDescent="0.2">
      <c r="B18" s="88"/>
      <c r="C18" s="19"/>
      <c r="D18" s="73"/>
      <c r="E18" s="73"/>
      <c r="F18" s="73"/>
      <c r="G18" s="73"/>
      <c r="H18" s="73"/>
      <c r="I18" s="73"/>
      <c r="J18" s="73"/>
      <c r="K18" s="73"/>
      <c r="L18" s="73"/>
      <c r="N18" s="73"/>
      <c r="O18" s="73"/>
      <c r="P18" s="76"/>
      <c r="Q18" s="73"/>
      <c r="S18" s="21"/>
      <c r="T18" s="21"/>
      <c r="V18" s="22"/>
      <c r="W18" s="22"/>
      <c r="X18" s="22"/>
      <c r="Y18" s="22"/>
    </row>
    <row r="19" spans="2:25" ht="15" customHeight="1" x14ac:dyDescent="0.2">
      <c r="B19" s="88"/>
      <c r="C19" s="19"/>
      <c r="D19" s="73"/>
      <c r="E19" s="73"/>
      <c r="F19" s="73"/>
      <c r="G19" s="73"/>
      <c r="H19" s="73"/>
      <c r="I19" s="73"/>
      <c r="J19" s="73"/>
      <c r="K19" s="73"/>
      <c r="L19" s="73"/>
      <c r="N19" s="73"/>
      <c r="O19" s="73"/>
      <c r="P19" s="76"/>
      <c r="Q19" s="73"/>
      <c r="S19" s="21"/>
      <c r="T19" s="21"/>
      <c r="V19" s="22"/>
      <c r="W19" s="22"/>
      <c r="X19" s="22"/>
      <c r="Y19" s="22"/>
    </row>
    <row r="20" spans="2:25" ht="15" customHeight="1" x14ac:dyDescent="0.2">
      <c r="B20" s="88"/>
      <c r="C20" s="19"/>
      <c r="D20" s="73"/>
      <c r="E20" s="73"/>
      <c r="F20" s="73"/>
      <c r="G20" s="73"/>
      <c r="H20" s="73"/>
      <c r="I20" s="73"/>
      <c r="J20" s="73"/>
      <c r="K20" s="73"/>
      <c r="L20" s="73"/>
      <c r="N20" s="73"/>
      <c r="O20" s="73"/>
      <c r="P20" s="76"/>
      <c r="Q20" s="73"/>
      <c r="S20" s="21"/>
      <c r="T20" s="21"/>
      <c r="V20" s="22"/>
      <c r="W20" s="22"/>
      <c r="X20" s="22"/>
      <c r="Y20" s="22"/>
    </row>
    <row r="21" spans="2:25" ht="15" customHeight="1" x14ac:dyDescent="0.2">
      <c r="B21" s="88"/>
      <c r="C21" s="19"/>
      <c r="D21" s="73"/>
      <c r="E21" s="73"/>
      <c r="F21" s="73"/>
      <c r="G21" s="73"/>
      <c r="H21" s="73"/>
      <c r="I21" s="73"/>
      <c r="J21" s="73"/>
      <c r="K21" s="73"/>
      <c r="L21" s="73"/>
      <c r="N21" s="73"/>
      <c r="O21" s="73"/>
      <c r="P21" s="76"/>
      <c r="Q21" s="73"/>
      <c r="S21" s="21"/>
      <c r="T21" s="21"/>
      <c r="V21" s="22"/>
      <c r="W21" s="22"/>
      <c r="X21" s="22"/>
      <c r="Y21" s="22"/>
    </row>
    <row r="22" spans="2:25" ht="15" customHeight="1" x14ac:dyDescent="0.2">
      <c r="B22" s="88"/>
      <c r="C22" s="19"/>
      <c r="D22" s="73"/>
      <c r="E22" s="73"/>
      <c r="F22" s="73"/>
      <c r="G22" s="73"/>
      <c r="H22" s="73"/>
      <c r="I22" s="73"/>
      <c r="J22" s="73"/>
      <c r="K22" s="73"/>
      <c r="L22" s="73"/>
      <c r="N22" s="73"/>
      <c r="O22" s="73"/>
      <c r="P22" s="76"/>
      <c r="Q22" s="73"/>
      <c r="S22" s="21"/>
      <c r="T22" s="21"/>
      <c r="V22" s="22"/>
      <c r="W22" s="22"/>
      <c r="X22" s="22"/>
      <c r="Y22" s="22"/>
    </row>
    <row r="23" spans="2:25" ht="15" customHeight="1" x14ac:dyDescent="0.2">
      <c r="B23" s="88"/>
      <c r="C23" s="19"/>
      <c r="D23" s="73"/>
      <c r="E23" s="73"/>
      <c r="F23" s="73"/>
      <c r="G23" s="73"/>
      <c r="H23" s="73"/>
      <c r="I23" s="73"/>
      <c r="J23" s="73"/>
      <c r="K23" s="73"/>
      <c r="L23" s="73"/>
      <c r="N23" s="73"/>
      <c r="O23" s="73"/>
      <c r="P23" s="76"/>
      <c r="Q23" s="73"/>
      <c r="S23" s="21"/>
      <c r="T23" s="21"/>
      <c r="V23" s="22"/>
      <c r="W23" s="22"/>
      <c r="X23" s="22"/>
      <c r="Y23" s="22"/>
    </row>
    <row r="24" spans="2:25" ht="15" customHeight="1" x14ac:dyDescent="0.2">
      <c r="B24" s="88"/>
      <c r="C24" s="19"/>
      <c r="D24" s="73"/>
      <c r="E24" s="73"/>
      <c r="F24" s="73"/>
      <c r="G24" s="73"/>
      <c r="H24" s="73"/>
      <c r="I24" s="73"/>
      <c r="J24" s="73"/>
      <c r="K24" s="73"/>
      <c r="L24" s="73"/>
      <c r="N24" s="73"/>
      <c r="O24" s="73"/>
      <c r="P24" s="76"/>
      <c r="Q24" s="73"/>
      <c r="S24" s="21"/>
      <c r="T24" s="21"/>
      <c r="V24" s="22"/>
      <c r="W24" s="22"/>
      <c r="X24" s="22"/>
      <c r="Y24" s="22"/>
    </row>
    <row r="25" spans="2:25" ht="15" customHeight="1" x14ac:dyDescent="0.2">
      <c r="B25" s="88"/>
      <c r="C25" s="19"/>
      <c r="D25" s="73"/>
      <c r="E25" s="73"/>
      <c r="F25" s="73"/>
      <c r="G25" s="73"/>
      <c r="H25" s="73"/>
      <c r="I25" s="73"/>
      <c r="J25" s="73"/>
      <c r="K25" s="73"/>
      <c r="L25" s="73"/>
      <c r="N25" s="73"/>
      <c r="O25" s="73"/>
      <c r="P25" s="76"/>
      <c r="Q25" s="73"/>
      <c r="S25" s="21"/>
      <c r="T25" s="21"/>
      <c r="V25" s="22"/>
      <c r="W25" s="22"/>
      <c r="X25" s="22"/>
      <c r="Y25" s="22"/>
    </row>
    <row r="26" spans="2:25" ht="15" customHeight="1" x14ac:dyDescent="0.2">
      <c r="B26" s="88"/>
      <c r="C26" s="19"/>
      <c r="D26" s="73"/>
      <c r="E26" s="73"/>
      <c r="F26" s="73"/>
      <c r="G26" s="73"/>
      <c r="H26" s="73"/>
      <c r="I26" s="73"/>
      <c r="J26" s="73"/>
      <c r="K26" s="73"/>
      <c r="L26" s="73"/>
      <c r="N26" s="73"/>
      <c r="O26" s="73"/>
      <c r="P26" s="76"/>
      <c r="Q26" s="73"/>
      <c r="S26" s="21"/>
      <c r="T26" s="21"/>
      <c r="V26" s="22"/>
      <c r="W26" s="22"/>
      <c r="X26" s="22"/>
      <c r="Y26" s="22"/>
    </row>
    <row r="27" spans="2:25" ht="15" customHeight="1" x14ac:dyDescent="0.2">
      <c r="B27" s="88"/>
      <c r="C27" s="19"/>
      <c r="D27" s="73"/>
      <c r="E27" s="73"/>
      <c r="F27" s="73"/>
      <c r="G27" s="73"/>
      <c r="H27" s="73"/>
      <c r="I27" s="73"/>
      <c r="J27" s="73"/>
      <c r="K27" s="73"/>
      <c r="L27" s="73"/>
      <c r="N27" s="73"/>
      <c r="O27" s="73"/>
      <c r="P27" s="76"/>
      <c r="Q27" s="73"/>
      <c r="S27" s="21"/>
      <c r="T27" s="21"/>
      <c r="V27" s="22"/>
      <c r="W27" s="22"/>
      <c r="X27" s="22"/>
      <c r="Y27" s="22"/>
    </row>
    <row r="28" spans="2:25" ht="15" customHeight="1" x14ac:dyDescent="0.2">
      <c r="B28" s="88"/>
      <c r="C28" s="19"/>
      <c r="D28" s="74"/>
      <c r="E28" s="74"/>
      <c r="F28" s="74"/>
      <c r="G28" s="74"/>
      <c r="H28" s="74"/>
      <c r="I28" s="74"/>
      <c r="J28" s="74"/>
      <c r="K28" s="74"/>
      <c r="L28" s="74"/>
      <c r="N28" s="73"/>
      <c r="O28" s="73"/>
      <c r="P28" s="77"/>
      <c r="Q28" s="73"/>
      <c r="S28" s="21"/>
      <c r="T28" s="21"/>
      <c r="V28" s="69"/>
      <c r="W28" s="69"/>
      <c r="X28" s="69"/>
      <c r="Y28" s="69"/>
    </row>
    <row r="29" spans="2:25" ht="15" hidden="1" customHeight="1" x14ac:dyDescent="0.2">
      <c r="B29" s="88"/>
      <c r="C29" s="19"/>
      <c r="D29" s="20"/>
      <c r="E29" s="20"/>
      <c r="F29" s="20"/>
      <c r="G29" s="20"/>
      <c r="H29" s="20"/>
      <c r="I29" s="20"/>
      <c r="J29" s="20"/>
      <c r="K29" s="20"/>
      <c r="L29" s="20"/>
      <c r="N29" s="20"/>
      <c r="O29" s="20"/>
      <c r="Q29" s="20"/>
      <c r="S29" s="21"/>
      <c r="T29" s="21"/>
      <c r="V29" s="22"/>
      <c r="W29" s="22"/>
      <c r="X29" s="22"/>
      <c r="Y29" s="22"/>
    </row>
    <row r="30" spans="2:25" ht="15" hidden="1" customHeight="1" x14ac:dyDescent="0.2">
      <c r="B30" s="88"/>
      <c r="C30" s="19"/>
      <c r="D30" s="20"/>
      <c r="E30" s="20"/>
      <c r="F30" s="20"/>
      <c r="G30" s="20"/>
      <c r="H30" s="20"/>
      <c r="I30" s="20"/>
      <c r="J30" s="20"/>
      <c r="K30" s="20"/>
      <c r="L30" s="20"/>
      <c r="N30" s="20"/>
      <c r="O30" s="20"/>
      <c r="Q30" s="20"/>
      <c r="S30" s="21"/>
      <c r="T30" s="21"/>
      <c r="V30" s="22"/>
      <c r="W30" s="22"/>
      <c r="X30" s="22"/>
      <c r="Y30" s="22"/>
    </row>
    <row r="31" spans="2:25" ht="15" hidden="1" customHeight="1" x14ac:dyDescent="0.2">
      <c r="B31" s="88"/>
      <c r="C31" s="19"/>
      <c r="D31" s="20"/>
      <c r="E31" s="20"/>
      <c r="F31" s="20"/>
      <c r="G31" s="20"/>
      <c r="H31" s="20"/>
      <c r="I31" s="20"/>
      <c r="J31" s="20"/>
      <c r="K31" s="20"/>
      <c r="L31" s="20"/>
      <c r="N31" s="20"/>
      <c r="O31" s="20"/>
      <c r="Q31" s="20"/>
      <c r="S31" s="21"/>
      <c r="T31" s="21"/>
      <c r="V31" s="22"/>
      <c r="W31" s="22"/>
      <c r="X31" s="22"/>
      <c r="Y31" s="22"/>
    </row>
    <row r="32" spans="2:25" ht="15" hidden="1" customHeight="1" x14ac:dyDescent="0.2">
      <c r="B32" s="88"/>
      <c r="C32" s="19"/>
      <c r="D32" s="20"/>
      <c r="E32" s="20"/>
      <c r="F32" s="20"/>
      <c r="G32" s="20"/>
      <c r="H32" s="20"/>
      <c r="I32" s="20"/>
      <c r="J32" s="20"/>
      <c r="K32" s="20"/>
      <c r="L32" s="20"/>
      <c r="N32" s="20"/>
      <c r="O32" s="20"/>
      <c r="Q32" s="20"/>
      <c r="S32" s="21"/>
      <c r="T32" s="21"/>
      <c r="V32" s="22"/>
      <c r="W32" s="22"/>
      <c r="X32" s="22"/>
      <c r="Y32" s="22"/>
    </row>
    <row r="33" spans="2:25" ht="15" hidden="1" customHeight="1" x14ac:dyDescent="0.2">
      <c r="B33" s="88"/>
      <c r="C33" s="19"/>
      <c r="D33" s="20"/>
      <c r="E33" s="20"/>
      <c r="F33" s="20"/>
      <c r="G33" s="20"/>
      <c r="H33" s="20"/>
      <c r="I33" s="20"/>
      <c r="J33" s="20"/>
      <c r="K33" s="20"/>
      <c r="L33" s="20"/>
      <c r="N33" s="20"/>
      <c r="O33" s="20"/>
      <c r="Q33" s="20"/>
      <c r="S33" s="21"/>
      <c r="T33" s="21"/>
      <c r="V33" s="22"/>
      <c r="W33" s="22"/>
      <c r="X33" s="22"/>
      <c r="Y33" s="22"/>
    </row>
    <row r="34" spans="2:25" ht="15" hidden="1" customHeight="1" x14ac:dyDescent="0.2">
      <c r="B34" s="88"/>
      <c r="C34" s="19"/>
      <c r="D34" s="20"/>
      <c r="E34" s="20"/>
      <c r="F34" s="20"/>
      <c r="G34" s="20"/>
      <c r="H34" s="20"/>
      <c r="I34" s="20"/>
      <c r="J34" s="20"/>
      <c r="K34" s="20"/>
      <c r="L34" s="20"/>
      <c r="N34" s="20"/>
      <c r="O34" s="20"/>
      <c r="Q34" s="20"/>
      <c r="S34" s="21"/>
      <c r="T34" s="21"/>
      <c r="V34" s="22"/>
      <c r="W34" s="22"/>
      <c r="X34" s="22"/>
      <c r="Y34" s="22"/>
    </row>
    <row r="35" spans="2:25" ht="15" hidden="1" customHeight="1" x14ac:dyDescent="0.2">
      <c r="B35" s="88"/>
      <c r="C35" s="19"/>
      <c r="D35" s="20"/>
      <c r="E35" s="20"/>
      <c r="F35" s="20"/>
      <c r="G35" s="20"/>
      <c r="H35" s="20"/>
      <c r="I35" s="20"/>
      <c r="J35" s="20"/>
      <c r="K35" s="20"/>
      <c r="L35" s="20"/>
      <c r="N35" s="20"/>
      <c r="O35" s="20"/>
      <c r="Q35" s="20"/>
      <c r="S35" s="21"/>
      <c r="T35" s="21"/>
      <c r="V35" s="22"/>
      <c r="W35" s="22"/>
      <c r="X35" s="22"/>
      <c r="Y35" s="22"/>
    </row>
    <row r="36" spans="2:25" ht="15" hidden="1" customHeight="1" x14ac:dyDescent="0.2">
      <c r="B36" s="88"/>
      <c r="C36" s="19"/>
      <c r="D36" s="20"/>
      <c r="E36" s="20"/>
      <c r="F36" s="20"/>
      <c r="G36" s="20"/>
      <c r="H36" s="20"/>
      <c r="I36" s="20"/>
      <c r="J36" s="20"/>
      <c r="K36" s="20"/>
      <c r="L36" s="20"/>
      <c r="N36" s="20"/>
      <c r="O36" s="20"/>
      <c r="Q36" s="20"/>
      <c r="S36" s="21"/>
      <c r="T36" s="21"/>
      <c r="V36" s="22"/>
      <c r="W36" s="22"/>
      <c r="X36" s="22"/>
      <c r="Y36" s="22"/>
    </row>
    <row r="37" spans="2:25" ht="15" hidden="1" customHeight="1" x14ac:dyDescent="0.2">
      <c r="B37" s="88"/>
      <c r="C37" s="19"/>
      <c r="D37" s="20"/>
      <c r="E37" s="20"/>
      <c r="F37" s="20"/>
      <c r="G37" s="20"/>
      <c r="H37" s="20"/>
      <c r="I37" s="20"/>
      <c r="J37" s="20"/>
      <c r="K37" s="20"/>
      <c r="L37" s="20"/>
      <c r="N37" s="20"/>
      <c r="O37" s="20"/>
      <c r="Q37" s="20"/>
      <c r="S37" s="21"/>
      <c r="T37" s="21"/>
      <c r="V37" s="22"/>
      <c r="W37" s="22"/>
      <c r="X37" s="22"/>
      <c r="Y37" s="22"/>
    </row>
    <row r="38" spans="2:25" ht="15" hidden="1" customHeight="1" x14ac:dyDescent="0.2">
      <c r="B38" s="88"/>
      <c r="C38" s="19"/>
      <c r="D38" s="20"/>
      <c r="E38" s="20"/>
      <c r="F38" s="20"/>
      <c r="G38" s="20"/>
      <c r="H38" s="20"/>
      <c r="I38" s="20"/>
      <c r="J38" s="20"/>
      <c r="K38" s="20"/>
      <c r="L38" s="20"/>
      <c r="N38" s="20"/>
      <c r="O38" s="20"/>
      <c r="Q38" s="20"/>
      <c r="S38" s="21"/>
      <c r="T38" s="21"/>
      <c r="V38" s="22"/>
      <c r="W38" s="22"/>
      <c r="X38" s="22"/>
      <c r="Y38" s="22"/>
    </row>
    <row r="39" spans="2:25" ht="15" hidden="1" customHeight="1" x14ac:dyDescent="0.2">
      <c r="B39" s="88"/>
      <c r="C39" s="19"/>
      <c r="D39" s="20"/>
      <c r="E39" s="20"/>
      <c r="F39" s="20"/>
      <c r="G39" s="20"/>
      <c r="H39" s="20"/>
      <c r="I39" s="20"/>
      <c r="J39" s="20"/>
      <c r="K39" s="20"/>
      <c r="L39" s="20"/>
      <c r="N39" s="20"/>
      <c r="O39" s="20"/>
      <c r="Q39" s="20"/>
      <c r="S39" s="21"/>
      <c r="T39" s="21"/>
      <c r="V39" s="22"/>
      <c r="W39" s="22"/>
      <c r="X39" s="22"/>
      <c r="Y39" s="22"/>
    </row>
    <row r="40" spans="2:25" ht="15" hidden="1" customHeight="1" x14ac:dyDescent="0.2">
      <c r="B40" s="88"/>
      <c r="C40" s="19"/>
      <c r="D40" s="20"/>
      <c r="E40" s="20"/>
      <c r="F40" s="20"/>
      <c r="G40" s="20"/>
      <c r="H40" s="20"/>
      <c r="I40" s="20"/>
      <c r="J40" s="20"/>
      <c r="K40" s="20"/>
      <c r="L40" s="20"/>
      <c r="N40" s="20"/>
      <c r="O40" s="20"/>
      <c r="Q40" s="20"/>
      <c r="S40" s="21"/>
      <c r="T40" s="21"/>
      <c r="V40" s="22"/>
      <c r="W40" s="22"/>
      <c r="X40" s="22"/>
      <c r="Y40" s="22"/>
    </row>
    <row r="41" spans="2:25" ht="15" hidden="1" customHeight="1" x14ac:dyDescent="0.2">
      <c r="B41" s="88"/>
      <c r="C41" s="19"/>
      <c r="D41" s="20"/>
      <c r="E41" s="20"/>
      <c r="F41" s="20"/>
      <c r="G41" s="20"/>
      <c r="H41" s="20"/>
      <c r="I41" s="20"/>
      <c r="J41" s="20"/>
      <c r="K41" s="20"/>
      <c r="L41" s="20"/>
      <c r="N41" s="20"/>
      <c r="O41" s="20"/>
      <c r="Q41" s="20"/>
      <c r="S41" s="21"/>
      <c r="T41" s="21"/>
      <c r="V41" s="22"/>
      <c r="W41" s="22"/>
      <c r="X41" s="22"/>
      <c r="Y41" s="22"/>
    </row>
    <row r="42" spans="2:25" ht="15" hidden="1" customHeight="1" x14ac:dyDescent="0.2">
      <c r="B42" s="88"/>
      <c r="C42" s="19"/>
      <c r="D42" s="20"/>
      <c r="E42" s="20"/>
      <c r="F42" s="20"/>
      <c r="G42" s="20"/>
      <c r="H42" s="20"/>
      <c r="I42" s="20"/>
      <c r="J42" s="20"/>
      <c r="K42" s="20"/>
      <c r="L42" s="20"/>
      <c r="N42" s="20"/>
      <c r="O42" s="20"/>
      <c r="Q42" s="20"/>
      <c r="S42" s="21"/>
      <c r="T42" s="21"/>
      <c r="V42" s="22"/>
      <c r="W42" s="22"/>
      <c r="X42" s="22"/>
      <c r="Y42" s="22"/>
    </row>
    <row r="43" spans="2:25" ht="15" hidden="1" customHeight="1" x14ac:dyDescent="0.2">
      <c r="B43" s="88"/>
      <c r="C43" s="19"/>
      <c r="D43" s="20"/>
      <c r="E43" s="20"/>
      <c r="F43" s="20"/>
      <c r="G43" s="20"/>
      <c r="H43" s="20"/>
      <c r="I43" s="20"/>
      <c r="J43" s="20"/>
      <c r="K43" s="20"/>
      <c r="L43" s="20"/>
      <c r="N43" s="20"/>
      <c r="O43" s="20"/>
      <c r="Q43" s="20"/>
      <c r="S43" s="21"/>
      <c r="T43" s="21"/>
      <c r="V43" s="22"/>
      <c r="W43" s="22"/>
      <c r="X43" s="22"/>
      <c r="Y43" s="22"/>
    </row>
    <row r="44" spans="2:25" ht="15" hidden="1" customHeight="1" x14ac:dyDescent="0.2">
      <c r="B44" s="88"/>
      <c r="C44" s="19"/>
      <c r="D44" s="20"/>
      <c r="E44" s="20"/>
      <c r="F44" s="20"/>
      <c r="G44" s="20"/>
      <c r="H44" s="20"/>
      <c r="I44" s="20"/>
      <c r="J44" s="20"/>
      <c r="K44" s="20"/>
      <c r="L44" s="20"/>
      <c r="N44" s="20"/>
      <c r="O44" s="20"/>
      <c r="Q44" s="20"/>
      <c r="S44" s="21"/>
      <c r="T44" s="21"/>
      <c r="V44" s="22"/>
      <c r="W44" s="22"/>
      <c r="X44" s="22"/>
      <c r="Y44" s="22"/>
    </row>
    <row r="45" spans="2:25" ht="15" hidden="1" customHeight="1" x14ac:dyDescent="0.2">
      <c r="B45" s="88"/>
      <c r="C45" s="19"/>
      <c r="D45" s="20"/>
      <c r="E45" s="20"/>
      <c r="F45" s="20"/>
      <c r="G45" s="20"/>
      <c r="H45" s="20"/>
      <c r="I45" s="20"/>
      <c r="J45" s="20"/>
      <c r="K45" s="20"/>
      <c r="L45" s="20"/>
      <c r="N45" s="20"/>
      <c r="O45" s="20"/>
      <c r="Q45" s="20"/>
      <c r="S45" s="21"/>
      <c r="T45" s="21"/>
      <c r="V45" s="22"/>
      <c r="W45" s="22"/>
      <c r="X45" s="22"/>
      <c r="Y45" s="22"/>
    </row>
    <row r="46" spans="2:25" ht="15" hidden="1" customHeight="1" x14ac:dyDescent="0.2">
      <c r="B46" s="88"/>
      <c r="C46" s="19"/>
      <c r="D46" s="20"/>
      <c r="E46" s="20"/>
      <c r="F46" s="20"/>
      <c r="G46" s="20"/>
      <c r="H46" s="20"/>
      <c r="I46" s="20"/>
      <c r="J46" s="20"/>
      <c r="K46" s="20"/>
      <c r="L46" s="20"/>
      <c r="N46" s="20"/>
      <c r="O46" s="20"/>
      <c r="Q46" s="20"/>
      <c r="S46" s="21"/>
      <c r="T46" s="21"/>
      <c r="V46" s="22"/>
      <c r="W46" s="22"/>
      <c r="X46" s="22"/>
      <c r="Y46" s="22"/>
    </row>
    <row r="47" spans="2:25" ht="15" hidden="1" customHeight="1" x14ac:dyDescent="0.2">
      <c r="B47" s="88"/>
      <c r="C47" s="19"/>
      <c r="D47" s="20"/>
      <c r="E47" s="20"/>
      <c r="F47" s="20"/>
      <c r="G47" s="20"/>
      <c r="H47" s="20"/>
      <c r="I47" s="20"/>
      <c r="J47" s="20"/>
      <c r="K47" s="20"/>
      <c r="L47" s="20"/>
      <c r="N47" s="20"/>
      <c r="O47" s="20"/>
      <c r="Q47" s="20"/>
      <c r="S47" s="21"/>
      <c r="T47" s="21"/>
      <c r="V47" s="22"/>
      <c r="W47" s="22"/>
      <c r="X47" s="22"/>
      <c r="Y47" s="22"/>
    </row>
    <row r="48" spans="2:25" ht="15" hidden="1" customHeight="1" x14ac:dyDescent="0.2">
      <c r="B48" s="88"/>
      <c r="C48" s="19"/>
      <c r="D48" s="20"/>
      <c r="E48" s="20"/>
      <c r="F48" s="20"/>
      <c r="G48" s="20"/>
      <c r="H48" s="20"/>
      <c r="I48" s="20"/>
      <c r="J48" s="20"/>
      <c r="K48" s="20"/>
      <c r="L48" s="20"/>
      <c r="N48" s="20"/>
      <c r="O48" s="20"/>
      <c r="Q48" s="20"/>
      <c r="S48" s="21"/>
      <c r="T48" s="21"/>
      <c r="V48" s="22"/>
      <c r="W48" s="22"/>
      <c r="X48" s="22"/>
      <c r="Y48" s="22"/>
    </row>
    <row r="49" spans="2:25" ht="15" hidden="1" customHeight="1" x14ac:dyDescent="0.2">
      <c r="B49" s="88"/>
      <c r="C49" s="19"/>
      <c r="D49" s="20"/>
      <c r="E49" s="20"/>
      <c r="F49" s="20"/>
      <c r="G49" s="20"/>
      <c r="H49" s="20"/>
      <c r="I49" s="20"/>
      <c r="J49" s="20"/>
      <c r="K49" s="20"/>
      <c r="L49" s="20"/>
      <c r="N49" s="20"/>
      <c r="O49" s="20"/>
      <c r="Q49" s="20"/>
      <c r="S49" s="21"/>
      <c r="T49" s="21"/>
      <c r="V49" s="22"/>
      <c r="W49" s="22"/>
      <c r="X49" s="22"/>
      <c r="Y49" s="22"/>
    </row>
    <row r="50" spans="2:25" ht="15" hidden="1" customHeight="1" x14ac:dyDescent="0.2">
      <c r="B50" s="88"/>
      <c r="C50" s="19"/>
      <c r="D50" s="20"/>
      <c r="E50" s="20"/>
      <c r="F50" s="20"/>
      <c r="G50" s="20"/>
      <c r="H50" s="20"/>
      <c r="I50" s="20"/>
      <c r="J50" s="20"/>
      <c r="K50" s="20"/>
      <c r="L50" s="20"/>
      <c r="N50" s="20"/>
      <c r="O50" s="20"/>
      <c r="Q50" s="20"/>
      <c r="S50" s="21"/>
      <c r="T50" s="21"/>
      <c r="V50" s="22"/>
      <c r="W50" s="22"/>
      <c r="X50" s="22"/>
      <c r="Y50" s="22"/>
    </row>
    <row r="51" spans="2:25" ht="15" hidden="1" customHeight="1" x14ac:dyDescent="0.2">
      <c r="B51" s="88"/>
      <c r="C51" s="19"/>
      <c r="D51" s="20"/>
      <c r="E51" s="20"/>
      <c r="F51" s="20"/>
      <c r="G51" s="20"/>
      <c r="H51" s="20"/>
      <c r="I51" s="20"/>
      <c r="J51" s="20"/>
      <c r="K51" s="20"/>
      <c r="L51" s="20"/>
      <c r="N51" s="20"/>
      <c r="O51" s="20"/>
      <c r="Q51" s="20"/>
      <c r="S51" s="21"/>
      <c r="T51" s="21"/>
      <c r="V51" s="22"/>
      <c r="W51" s="22"/>
      <c r="X51" s="22"/>
      <c r="Y51" s="22"/>
    </row>
    <row r="52" spans="2:25" ht="15" hidden="1" customHeight="1" x14ac:dyDescent="0.2">
      <c r="B52" s="88"/>
      <c r="C52" s="19"/>
      <c r="D52" s="20"/>
      <c r="E52" s="20"/>
      <c r="F52" s="20"/>
      <c r="G52" s="20"/>
      <c r="H52" s="20"/>
      <c r="I52" s="20"/>
      <c r="J52" s="20"/>
      <c r="K52" s="20"/>
      <c r="L52" s="20"/>
      <c r="N52" s="20"/>
      <c r="O52" s="20"/>
      <c r="Q52" s="20"/>
      <c r="S52" s="21"/>
      <c r="T52" s="21"/>
      <c r="V52" s="22"/>
      <c r="W52" s="22"/>
      <c r="X52" s="22"/>
      <c r="Y52" s="22"/>
    </row>
    <row r="53" spans="2:25" ht="15" hidden="1" customHeight="1" x14ac:dyDescent="0.2">
      <c r="B53" s="88"/>
      <c r="C53" s="19"/>
      <c r="D53" s="20"/>
      <c r="E53" s="20"/>
      <c r="F53" s="20"/>
      <c r="G53" s="20"/>
      <c r="H53" s="20"/>
      <c r="I53" s="20"/>
      <c r="J53" s="20"/>
      <c r="K53" s="20"/>
      <c r="L53" s="20"/>
      <c r="N53" s="20"/>
      <c r="O53" s="20"/>
      <c r="Q53" s="20"/>
      <c r="S53" s="21"/>
      <c r="T53" s="21"/>
      <c r="V53" s="22"/>
      <c r="W53" s="22"/>
      <c r="X53" s="22"/>
      <c r="Y53" s="22"/>
    </row>
    <row r="54" spans="2:25" ht="15" hidden="1" customHeight="1" x14ac:dyDescent="0.2">
      <c r="B54" s="88"/>
      <c r="C54" s="19"/>
      <c r="D54" s="20"/>
      <c r="E54" s="20"/>
      <c r="F54" s="20"/>
      <c r="G54" s="20"/>
      <c r="H54" s="20"/>
      <c r="I54" s="20"/>
      <c r="J54" s="20"/>
      <c r="K54" s="20"/>
      <c r="L54" s="20"/>
      <c r="N54" s="20"/>
      <c r="O54" s="20"/>
      <c r="Q54" s="20"/>
      <c r="S54" s="21"/>
      <c r="T54" s="21"/>
      <c r="V54" s="22"/>
      <c r="W54" s="22"/>
      <c r="X54" s="22"/>
      <c r="Y54" s="22"/>
    </row>
    <row r="55" spans="2:25" ht="15" hidden="1" customHeight="1" x14ac:dyDescent="0.2">
      <c r="B55" s="88"/>
      <c r="C55" s="19"/>
      <c r="D55" s="20"/>
      <c r="E55" s="20"/>
      <c r="F55" s="20"/>
      <c r="G55" s="20"/>
      <c r="H55" s="20"/>
      <c r="I55" s="20"/>
      <c r="J55" s="20"/>
      <c r="K55" s="20"/>
      <c r="L55" s="20"/>
      <c r="N55" s="20"/>
      <c r="O55" s="20"/>
      <c r="Q55" s="20"/>
      <c r="S55" s="21"/>
      <c r="T55" s="21"/>
      <c r="V55" s="22"/>
      <c r="W55" s="22"/>
      <c r="X55" s="22"/>
      <c r="Y55" s="22"/>
    </row>
    <row r="56" spans="2:25" ht="15" hidden="1" customHeight="1" x14ac:dyDescent="0.2">
      <c r="B56" s="88"/>
      <c r="C56" s="19"/>
      <c r="D56" s="20"/>
      <c r="E56" s="20"/>
      <c r="F56" s="20"/>
      <c r="G56" s="20"/>
      <c r="H56" s="20"/>
      <c r="I56" s="20"/>
      <c r="J56" s="20"/>
      <c r="K56" s="20"/>
      <c r="L56" s="20"/>
      <c r="N56" s="20"/>
      <c r="O56" s="20"/>
      <c r="Q56" s="20"/>
      <c r="S56" s="21"/>
      <c r="T56" s="21"/>
      <c r="V56" s="22"/>
      <c r="W56" s="22"/>
      <c r="X56" s="22"/>
      <c r="Y56" s="22"/>
    </row>
    <row r="57" spans="2:25" ht="15" hidden="1" customHeight="1" x14ac:dyDescent="0.2">
      <c r="B57" s="88"/>
      <c r="C57" s="19"/>
      <c r="D57" s="20"/>
      <c r="E57" s="20"/>
      <c r="F57" s="20"/>
      <c r="G57" s="20"/>
      <c r="H57" s="20"/>
      <c r="I57" s="20"/>
      <c r="J57" s="20"/>
      <c r="K57" s="20"/>
      <c r="L57" s="20"/>
      <c r="N57" s="20"/>
      <c r="O57" s="20"/>
      <c r="Q57" s="20"/>
      <c r="S57" s="21"/>
      <c r="T57" s="21"/>
      <c r="V57" s="22"/>
      <c r="W57" s="22"/>
      <c r="X57" s="22"/>
      <c r="Y57" s="22"/>
    </row>
    <row r="58" spans="2:25" ht="15" hidden="1" customHeight="1" x14ac:dyDescent="0.2">
      <c r="B58" s="88"/>
      <c r="C58" s="19"/>
      <c r="D58" s="20"/>
      <c r="E58" s="20"/>
      <c r="F58" s="20"/>
      <c r="G58" s="20"/>
      <c r="H58" s="20"/>
      <c r="I58" s="20"/>
      <c r="J58" s="20"/>
      <c r="K58" s="20"/>
      <c r="L58" s="20"/>
      <c r="N58" s="20"/>
      <c r="O58" s="20"/>
      <c r="Q58" s="20"/>
      <c r="S58" s="21"/>
      <c r="T58" s="21"/>
      <c r="V58" s="22"/>
      <c r="W58" s="22"/>
      <c r="X58" s="22"/>
      <c r="Y58" s="22"/>
    </row>
    <row r="59" spans="2:25" ht="15" hidden="1" customHeight="1" x14ac:dyDescent="0.2">
      <c r="B59" s="88"/>
      <c r="C59" s="19"/>
      <c r="D59" s="20"/>
      <c r="E59" s="20"/>
      <c r="F59" s="20"/>
      <c r="G59" s="20"/>
      <c r="H59" s="20"/>
      <c r="I59" s="20"/>
      <c r="J59" s="20"/>
      <c r="K59" s="20"/>
      <c r="L59" s="20"/>
      <c r="N59" s="20"/>
      <c r="O59" s="20"/>
      <c r="Q59" s="20"/>
      <c r="S59" s="21"/>
      <c r="T59" s="21"/>
      <c r="V59" s="22"/>
      <c r="W59" s="22"/>
      <c r="X59" s="22"/>
      <c r="Y59" s="22"/>
    </row>
    <row r="60" spans="2:25" ht="15" hidden="1" customHeight="1" x14ac:dyDescent="0.2">
      <c r="B60" s="88"/>
      <c r="C60" s="19"/>
      <c r="D60" s="20"/>
      <c r="E60" s="20"/>
      <c r="F60" s="20"/>
      <c r="G60" s="20"/>
      <c r="H60" s="20"/>
      <c r="I60" s="20"/>
      <c r="J60" s="20"/>
      <c r="K60" s="20"/>
      <c r="L60" s="20"/>
      <c r="N60" s="20"/>
      <c r="O60" s="20"/>
      <c r="Q60" s="20"/>
      <c r="S60" s="21"/>
      <c r="T60" s="21"/>
      <c r="V60" s="22"/>
      <c r="W60" s="22"/>
      <c r="X60" s="22"/>
      <c r="Y60" s="22"/>
    </row>
    <row r="61" spans="2:25" ht="15" hidden="1" customHeight="1" x14ac:dyDescent="0.2">
      <c r="B61" s="88"/>
      <c r="C61" s="19"/>
      <c r="D61" s="20"/>
      <c r="E61" s="20"/>
      <c r="F61" s="20"/>
      <c r="G61" s="20"/>
      <c r="H61" s="20"/>
      <c r="I61" s="20"/>
      <c r="J61" s="20"/>
      <c r="K61" s="20"/>
      <c r="L61" s="20"/>
      <c r="N61" s="20"/>
      <c r="O61" s="20"/>
      <c r="Q61" s="20"/>
      <c r="S61" s="21"/>
      <c r="T61" s="21"/>
      <c r="V61" s="22"/>
      <c r="W61" s="22"/>
      <c r="X61" s="22"/>
      <c r="Y61" s="22"/>
    </row>
    <row r="62" spans="2:25" ht="15" hidden="1" customHeight="1" x14ac:dyDescent="0.2">
      <c r="B62" s="88"/>
      <c r="C62" s="19"/>
      <c r="D62" s="20"/>
      <c r="E62" s="20"/>
      <c r="F62" s="20"/>
      <c r="G62" s="20"/>
      <c r="H62" s="20"/>
      <c r="I62" s="20"/>
      <c r="J62" s="20"/>
      <c r="K62" s="20"/>
      <c r="L62" s="20"/>
      <c r="N62" s="20"/>
      <c r="O62" s="20"/>
      <c r="Q62" s="20"/>
      <c r="S62" s="21"/>
      <c r="T62" s="21"/>
      <c r="V62" s="22"/>
      <c r="W62" s="22"/>
      <c r="X62" s="22"/>
      <c r="Y62" s="22"/>
    </row>
    <row r="63" spans="2:25" ht="15" hidden="1" customHeight="1" x14ac:dyDescent="0.2">
      <c r="B63" s="88"/>
      <c r="C63" s="19"/>
      <c r="D63" s="20"/>
      <c r="E63" s="20"/>
      <c r="F63" s="20"/>
      <c r="G63" s="20"/>
      <c r="H63" s="20"/>
      <c r="I63" s="20"/>
      <c r="J63" s="20"/>
      <c r="K63" s="20"/>
      <c r="L63" s="20"/>
      <c r="N63" s="20"/>
      <c r="O63" s="20"/>
      <c r="Q63" s="20"/>
      <c r="S63" s="21"/>
      <c r="T63" s="21"/>
      <c r="V63" s="22"/>
      <c r="W63" s="22"/>
      <c r="X63" s="22"/>
      <c r="Y63" s="22"/>
    </row>
    <row r="64" spans="2:25" ht="15" hidden="1" customHeight="1" x14ac:dyDescent="0.2">
      <c r="B64" s="88"/>
      <c r="C64" s="19"/>
      <c r="D64" s="20"/>
      <c r="E64" s="20"/>
      <c r="F64" s="20"/>
      <c r="G64" s="20"/>
      <c r="H64" s="20"/>
      <c r="I64" s="20"/>
      <c r="J64" s="20"/>
      <c r="K64" s="20"/>
      <c r="L64" s="20"/>
      <c r="N64" s="20"/>
      <c r="O64" s="20"/>
      <c r="Q64" s="20"/>
      <c r="S64" s="21"/>
      <c r="T64" s="21"/>
      <c r="V64" s="22"/>
      <c r="W64" s="22"/>
      <c r="X64" s="22"/>
      <c r="Y64" s="22"/>
    </row>
    <row r="65" spans="2:25" ht="15" hidden="1" customHeight="1" x14ac:dyDescent="0.2">
      <c r="B65" s="88"/>
      <c r="C65" s="19"/>
      <c r="D65" s="20"/>
      <c r="E65" s="20"/>
      <c r="F65" s="20"/>
      <c r="G65" s="20"/>
      <c r="H65" s="20"/>
      <c r="I65" s="20"/>
      <c r="J65" s="20"/>
      <c r="K65" s="20"/>
      <c r="L65" s="20"/>
      <c r="N65" s="20"/>
      <c r="O65" s="20"/>
      <c r="Q65" s="20"/>
      <c r="S65" s="21"/>
      <c r="T65" s="21"/>
      <c r="V65" s="22"/>
      <c r="W65" s="22"/>
      <c r="X65" s="22"/>
      <c r="Y65" s="22"/>
    </row>
    <row r="66" spans="2:25" ht="15" hidden="1" customHeight="1" x14ac:dyDescent="0.2">
      <c r="B66" s="88"/>
      <c r="C66" s="19"/>
      <c r="D66" s="20"/>
      <c r="E66" s="20"/>
      <c r="F66" s="20"/>
      <c r="G66" s="20"/>
      <c r="H66" s="20"/>
      <c r="I66" s="20"/>
      <c r="J66" s="20"/>
      <c r="K66" s="20"/>
      <c r="L66" s="20"/>
      <c r="N66" s="20"/>
      <c r="O66" s="20"/>
      <c r="Q66" s="20"/>
      <c r="S66" s="21"/>
      <c r="T66" s="21"/>
      <c r="V66" s="22"/>
      <c r="W66" s="22"/>
      <c r="X66" s="22"/>
      <c r="Y66" s="22"/>
    </row>
    <row r="67" spans="2:25" ht="15" hidden="1" customHeight="1" x14ac:dyDescent="0.2">
      <c r="B67" s="88"/>
      <c r="C67" s="19"/>
      <c r="D67" s="20"/>
      <c r="E67" s="20"/>
      <c r="F67" s="20"/>
      <c r="G67" s="20"/>
      <c r="H67" s="20"/>
      <c r="I67" s="20"/>
      <c r="J67" s="20"/>
      <c r="K67" s="20"/>
      <c r="L67" s="20"/>
      <c r="N67" s="20"/>
      <c r="O67" s="20"/>
      <c r="Q67" s="20"/>
      <c r="S67" s="21"/>
      <c r="T67" s="21"/>
      <c r="V67" s="22"/>
      <c r="W67" s="22"/>
      <c r="X67" s="22"/>
      <c r="Y67" s="22"/>
    </row>
    <row r="68" spans="2:25" ht="15" hidden="1" customHeight="1" x14ac:dyDescent="0.2">
      <c r="B68" s="88"/>
      <c r="C68" s="19"/>
      <c r="D68" s="20"/>
      <c r="E68" s="20"/>
      <c r="F68" s="20"/>
      <c r="G68" s="20"/>
      <c r="H68" s="20"/>
      <c r="I68" s="20"/>
      <c r="J68" s="20"/>
      <c r="K68" s="20"/>
      <c r="L68" s="20"/>
      <c r="N68" s="20"/>
      <c r="O68" s="20"/>
      <c r="Q68" s="20"/>
      <c r="S68" s="21"/>
      <c r="T68" s="21"/>
      <c r="V68" s="22"/>
      <c r="W68" s="22"/>
      <c r="X68" s="22"/>
      <c r="Y68" s="22"/>
    </row>
    <row r="69" spans="2:25" ht="15" hidden="1" customHeight="1" x14ac:dyDescent="0.2">
      <c r="B69" s="88"/>
      <c r="C69" s="19"/>
      <c r="D69" s="20"/>
      <c r="E69" s="20"/>
      <c r="F69" s="20"/>
      <c r="G69" s="20"/>
      <c r="H69" s="20"/>
      <c r="I69" s="20"/>
      <c r="J69" s="20"/>
      <c r="K69" s="20"/>
      <c r="L69" s="20"/>
      <c r="N69" s="20"/>
      <c r="O69" s="20"/>
      <c r="Q69" s="20"/>
      <c r="S69" s="21"/>
      <c r="T69" s="21"/>
      <c r="V69" s="22"/>
      <c r="W69" s="22"/>
      <c r="X69" s="22"/>
      <c r="Y69" s="22"/>
    </row>
    <row r="70" spans="2:25" ht="15" hidden="1" customHeight="1" x14ac:dyDescent="0.2">
      <c r="B70" s="88"/>
      <c r="C70" s="19"/>
      <c r="D70" s="20"/>
      <c r="E70" s="20"/>
      <c r="F70" s="20"/>
      <c r="G70" s="20"/>
      <c r="H70" s="20"/>
      <c r="I70" s="20"/>
      <c r="J70" s="20"/>
      <c r="K70" s="20"/>
      <c r="L70" s="20"/>
      <c r="N70" s="20"/>
      <c r="O70" s="20"/>
      <c r="Q70" s="20"/>
      <c r="S70" s="21"/>
      <c r="T70" s="21"/>
      <c r="V70" s="22"/>
      <c r="W70" s="22"/>
      <c r="X70" s="22"/>
      <c r="Y70" s="22"/>
    </row>
    <row r="71" spans="2:25" ht="15" hidden="1" customHeight="1" x14ac:dyDescent="0.2">
      <c r="B71" s="88"/>
      <c r="C71" s="19"/>
      <c r="D71" s="20"/>
      <c r="E71" s="20"/>
      <c r="F71" s="20"/>
      <c r="G71" s="20"/>
      <c r="H71" s="20"/>
      <c r="I71" s="20"/>
      <c r="J71" s="20"/>
      <c r="K71" s="20"/>
      <c r="L71" s="20"/>
      <c r="N71" s="20"/>
      <c r="O71" s="20"/>
      <c r="Q71" s="20"/>
      <c r="S71" s="21"/>
      <c r="T71" s="21"/>
      <c r="V71" s="22"/>
      <c r="W71" s="22"/>
      <c r="X71" s="22"/>
      <c r="Y71" s="22"/>
    </row>
    <row r="72" spans="2:25" ht="15" hidden="1" customHeight="1" x14ac:dyDescent="0.2">
      <c r="B72" s="88"/>
      <c r="C72" s="19"/>
      <c r="D72" s="20"/>
      <c r="E72" s="20"/>
      <c r="F72" s="20"/>
      <c r="G72" s="20"/>
      <c r="H72" s="20"/>
      <c r="I72" s="20"/>
      <c r="J72" s="20"/>
      <c r="K72" s="20"/>
      <c r="L72" s="20"/>
      <c r="N72" s="20"/>
      <c r="O72" s="20"/>
      <c r="Q72" s="20"/>
      <c r="S72" s="21"/>
      <c r="T72" s="21"/>
      <c r="V72" s="22"/>
      <c r="W72" s="22"/>
      <c r="X72" s="22"/>
      <c r="Y72" s="22"/>
    </row>
    <row r="73" spans="2:25" ht="15" hidden="1" customHeight="1" x14ac:dyDescent="0.2">
      <c r="B73" s="88"/>
      <c r="C73" s="19"/>
      <c r="D73" s="20"/>
      <c r="E73" s="20"/>
      <c r="F73" s="20"/>
      <c r="G73" s="20"/>
      <c r="H73" s="20"/>
      <c r="I73" s="20"/>
      <c r="J73" s="20"/>
      <c r="K73" s="20"/>
      <c r="L73" s="20"/>
      <c r="N73" s="20"/>
      <c r="O73" s="20"/>
      <c r="Q73" s="20"/>
      <c r="S73" s="21"/>
      <c r="T73" s="21"/>
      <c r="V73" s="22"/>
      <c r="W73" s="22"/>
      <c r="X73" s="22"/>
      <c r="Y73" s="22"/>
    </row>
    <row r="74" spans="2:25" ht="15" hidden="1" customHeight="1" x14ac:dyDescent="0.2">
      <c r="B74" s="88"/>
      <c r="C74" s="19"/>
      <c r="D74" s="20"/>
      <c r="E74" s="20"/>
      <c r="F74" s="20"/>
      <c r="G74" s="20"/>
      <c r="H74" s="20"/>
      <c r="I74" s="20"/>
      <c r="J74" s="20"/>
      <c r="K74" s="20"/>
      <c r="L74" s="20"/>
      <c r="N74" s="20"/>
      <c r="O74" s="20"/>
      <c r="Q74" s="20"/>
      <c r="S74" s="21"/>
      <c r="T74" s="21"/>
      <c r="V74" s="22"/>
      <c r="W74" s="22"/>
      <c r="X74" s="22"/>
      <c r="Y74" s="22"/>
    </row>
    <row r="75" spans="2:25" ht="15" hidden="1" customHeight="1" x14ac:dyDescent="0.2">
      <c r="B75" s="88"/>
      <c r="C75" s="19"/>
      <c r="D75" s="20"/>
      <c r="E75" s="20"/>
      <c r="F75" s="20"/>
      <c r="G75" s="20"/>
      <c r="H75" s="20"/>
      <c r="I75" s="20"/>
      <c r="J75" s="20"/>
      <c r="K75" s="20"/>
      <c r="L75" s="20"/>
      <c r="N75" s="20"/>
      <c r="O75" s="20"/>
      <c r="Q75" s="20"/>
      <c r="S75" s="21"/>
      <c r="T75" s="21"/>
      <c r="V75" s="22"/>
      <c r="W75" s="22"/>
      <c r="X75" s="22"/>
      <c r="Y75" s="22"/>
    </row>
    <row r="76" spans="2:25" ht="15" hidden="1" customHeight="1" x14ac:dyDescent="0.2">
      <c r="B76" s="88"/>
      <c r="C76" s="19"/>
      <c r="D76" s="20"/>
      <c r="E76" s="20"/>
      <c r="F76" s="20"/>
      <c r="G76" s="20"/>
      <c r="H76" s="20"/>
      <c r="I76" s="20"/>
      <c r="J76" s="20"/>
      <c r="K76" s="20"/>
      <c r="L76" s="20"/>
      <c r="N76" s="20"/>
      <c r="O76" s="20"/>
      <c r="Q76" s="20"/>
      <c r="S76" s="21"/>
      <c r="T76" s="21"/>
      <c r="V76" s="22"/>
      <c r="W76" s="22"/>
      <c r="X76" s="22"/>
      <c r="Y76" s="22"/>
    </row>
    <row r="77" spans="2:25" ht="15" hidden="1" customHeight="1" x14ac:dyDescent="0.2">
      <c r="B77" s="88"/>
      <c r="C77" s="19"/>
      <c r="D77" s="20"/>
      <c r="E77" s="20"/>
      <c r="F77" s="20"/>
      <c r="G77" s="20"/>
      <c r="H77" s="20"/>
      <c r="I77" s="20"/>
      <c r="J77" s="20"/>
      <c r="K77" s="20"/>
      <c r="L77" s="20"/>
      <c r="N77" s="20"/>
      <c r="O77" s="20"/>
      <c r="Q77" s="20"/>
      <c r="S77" s="21"/>
      <c r="T77" s="21"/>
      <c r="V77" s="22"/>
      <c r="W77" s="22"/>
      <c r="X77" s="22"/>
      <c r="Y77" s="22"/>
    </row>
    <row r="78" spans="2:25" ht="15" hidden="1" customHeight="1" x14ac:dyDescent="0.2">
      <c r="B78" s="88"/>
      <c r="C78" s="19"/>
      <c r="D78" s="20"/>
      <c r="E78" s="20"/>
      <c r="F78" s="20"/>
      <c r="G78" s="20"/>
      <c r="H78" s="20"/>
      <c r="I78" s="20"/>
      <c r="J78" s="20"/>
      <c r="K78" s="20"/>
      <c r="L78" s="20"/>
      <c r="N78" s="20"/>
      <c r="O78" s="20"/>
      <c r="Q78" s="20"/>
      <c r="S78" s="21"/>
      <c r="T78" s="21"/>
      <c r="V78" s="22"/>
      <c r="W78" s="22"/>
      <c r="X78" s="22"/>
      <c r="Y78" s="22"/>
    </row>
    <row r="79" spans="2:25" ht="15" hidden="1" customHeight="1" x14ac:dyDescent="0.2">
      <c r="B79" s="88"/>
      <c r="C79" s="19"/>
      <c r="D79" s="20"/>
      <c r="E79" s="20"/>
      <c r="F79" s="20"/>
      <c r="G79" s="20"/>
      <c r="H79" s="20"/>
      <c r="I79" s="20"/>
      <c r="J79" s="20"/>
      <c r="K79" s="20"/>
      <c r="L79" s="20"/>
      <c r="N79" s="20"/>
      <c r="O79" s="20"/>
      <c r="Q79" s="20"/>
      <c r="S79" s="21"/>
      <c r="T79" s="21"/>
      <c r="V79" s="22"/>
      <c r="W79" s="22"/>
      <c r="X79" s="22"/>
      <c r="Y79" s="22"/>
    </row>
    <row r="80" spans="2:25" ht="15" hidden="1" customHeight="1" x14ac:dyDescent="0.2">
      <c r="B80" s="88"/>
      <c r="C80" s="19"/>
      <c r="D80" s="20"/>
      <c r="E80" s="20"/>
      <c r="F80" s="20"/>
      <c r="G80" s="20"/>
      <c r="H80" s="20"/>
      <c r="I80" s="20"/>
      <c r="J80" s="20"/>
      <c r="K80" s="20"/>
      <c r="L80" s="20"/>
      <c r="N80" s="20"/>
      <c r="O80" s="20"/>
      <c r="Q80" s="20"/>
      <c r="S80" s="21"/>
      <c r="T80" s="21"/>
      <c r="V80" s="22"/>
      <c r="W80" s="22"/>
      <c r="X80" s="22"/>
      <c r="Y80" s="22"/>
    </row>
    <row r="81" spans="2:25" ht="15" hidden="1" customHeight="1" x14ac:dyDescent="0.2">
      <c r="B81" s="88"/>
      <c r="C81" s="19"/>
      <c r="D81" s="20"/>
      <c r="E81" s="20"/>
      <c r="F81" s="20"/>
      <c r="G81" s="20"/>
      <c r="H81" s="20"/>
      <c r="I81" s="20"/>
      <c r="J81" s="20"/>
      <c r="K81" s="20"/>
      <c r="L81" s="20"/>
      <c r="N81" s="20"/>
      <c r="O81" s="20"/>
      <c r="Q81" s="20"/>
      <c r="S81" s="21"/>
      <c r="T81" s="21"/>
      <c r="V81" s="22"/>
      <c r="W81" s="22"/>
      <c r="X81" s="22"/>
      <c r="Y81" s="22"/>
    </row>
    <row r="82" spans="2:25" ht="15" hidden="1" customHeight="1" x14ac:dyDescent="0.2">
      <c r="B82" s="88"/>
      <c r="C82" s="19"/>
      <c r="D82" s="20"/>
      <c r="E82" s="20"/>
      <c r="F82" s="20"/>
      <c r="G82" s="20"/>
      <c r="H82" s="20"/>
      <c r="I82" s="20"/>
      <c r="J82" s="20"/>
      <c r="K82" s="20"/>
      <c r="L82" s="20"/>
      <c r="N82" s="20"/>
      <c r="O82" s="20"/>
      <c r="Q82" s="20"/>
      <c r="S82" s="21"/>
      <c r="T82" s="21"/>
      <c r="V82" s="22"/>
      <c r="W82" s="22"/>
      <c r="X82" s="22"/>
      <c r="Y82" s="22"/>
    </row>
    <row r="83" spans="2:25" ht="15" hidden="1" customHeight="1" x14ac:dyDescent="0.2">
      <c r="B83" s="88"/>
      <c r="C83" s="19"/>
      <c r="D83" s="20"/>
      <c r="E83" s="20"/>
      <c r="F83" s="20"/>
      <c r="G83" s="20"/>
      <c r="H83" s="20"/>
      <c r="I83" s="20"/>
      <c r="J83" s="20"/>
      <c r="K83" s="20"/>
      <c r="L83" s="20"/>
      <c r="N83" s="20"/>
      <c r="O83" s="20"/>
      <c r="Q83" s="20"/>
      <c r="S83" s="21"/>
      <c r="T83" s="21"/>
      <c r="V83" s="22"/>
      <c r="W83" s="22"/>
      <c r="X83" s="22"/>
      <c r="Y83" s="22"/>
    </row>
    <row r="84" spans="2:25" ht="15" hidden="1" customHeight="1" x14ac:dyDescent="0.2">
      <c r="B84" s="88"/>
      <c r="C84" s="19"/>
      <c r="D84" s="20"/>
      <c r="E84" s="20"/>
      <c r="F84" s="20"/>
      <c r="G84" s="20"/>
      <c r="H84" s="20"/>
      <c r="I84" s="20"/>
      <c r="J84" s="20"/>
      <c r="K84" s="20"/>
      <c r="L84" s="20"/>
      <c r="N84" s="20"/>
      <c r="O84" s="20"/>
      <c r="Q84" s="20"/>
      <c r="S84" s="21"/>
      <c r="T84" s="21"/>
      <c r="V84" s="22"/>
      <c r="W84" s="22"/>
      <c r="X84" s="22"/>
      <c r="Y84" s="22"/>
    </row>
    <row r="85" spans="2:25" ht="15" hidden="1" customHeight="1" x14ac:dyDescent="0.2">
      <c r="B85" s="88"/>
      <c r="C85" s="19"/>
      <c r="D85" s="20"/>
      <c r="E85" s="20"/>
      <c r="F85" s="20"/>
      <c r="G85" s="20"/>
      <c r="H85" s="20"/>
      <c r="I85" s="20"/>
      <c r="J85" s="20"/>
      <c r="K85" s="20"/>
      <c r="L85" s="20"/>
      <c r="N85" s="20"/>
      <c r="O85" s="20"/>
      <c r="Q85" s="20"/>
      <c r="S85" s="21"/>
      <c r="T85" s="21"/>
      <c r="V85" s="22"/>
      <c r="W85" s="22"/>
      <c r="X85" s="22"/>
      <c r="Y85" s="22"/>
    </row>
    <row r="86" spans="2:25" ht="15" hidden="1" customHeight="1" x14ac:dyDescent="0.2">
      <c r="B86" s="88"/>
      <c r="C86" s="19"/>
      <c r="D86" s="20"/>
      <c r="E86" s="20"/>
      <c r="F86" s="20"/>
      <c r="G86" s="20"/>
      <c r="H86" s="20"/>
      <c r="I86" s="20"/>
      <c r="J86" s="20"/>
      <c r="K86" s="20"/>
      <c r="L86" s="20"/>
      <c r="N86" s="20"/>
      <c r="O86" s="20"/>
      <c r="Q86" s="20"/>
      <c r="S86" s="21"/>
      <c r="T86" s="21"/>
      <c r="V86" s="22"/>
      <c r="W86" s="22"/>
      <c r="X86" s="22"/>
      <c r="Y86" s="22"/>
    </row>
    <row r="87" spans="2:25" ht="15" hidden="1" customHeight="1" x14ac:dyDescent="0.2">
      <c r="B87" s="88"/>
      <c r="C87" s="19"/>
      <c r="D87" s="20"/>
      <c r="E87" s="20"/>
      <c r="F87" s="20"/>
      <c r="G87" s="20"/>
      <c r="H87" s="20"/>
      <c r="I87" s="20"/>
      <c r="J87" s="20"/>
      <c r="K87" s="20"/>
      <c r="L87" s="20"/>
      <c r="N87" s="20"/>
      <c r="O87" s="20"/>
      <c r="Q87" s="20"/>
      <c r="S87" s="21"/>
      <c r="T87" s="21"/>
      <c r="V87" s="22"/>
      <c r="W87" s="22"/>
      <c r="X87" s="22"/>
      <c r="Y87" s="22"/>
    </row>
    <row r="88" spans="2:25" ht="15" hidden="1" customHeight="1" x14ac:dyDescent="0.2">
      <c r="B88" s="88"/>
      <c r="C88" s="19"/>
      <c r="D88" s="20"/>
      <c r="E88" s="20"/>
      <c r="F88" s="20"/>
      <c r="G88" s="20"/>
      <c r="H88" s="20"/>
      <c r="I88" s="20"/>
      <c r="J88" s="20"/>
      <c r="K88" s="20"/>
      <c r="L88" s="20"/>
      <c r="N88" s="20"/>
      <c r="O88" s="20"/>
      <c r="Q88" s="20"/>
      <c r="S88" s="21"/>
      <c r="T88" s="21"/>
      <c r="V88" s="22"/>
      <c r="W88" s="22"/>
      <c r="X88" s="22"/>
      <c r="Y88" s="22"/>
    </row>
    <row r="89" spans="2:25" ht="15" hidden="1" customHeight="1" x14ac:dyDescent="0.2">
      <c r="B89" s="88"/>
      <c r="C89" s="19"/>
      <c r="D89" s="20"/>
      <c r="E89" s="20"/>
      <c r="F89" s="20"/>
      <c r="G89" s="20"/>
      <c r="H89" s="20"/>
      <c r="I89" s="20"/>
      <c r="J89" s="20"/>
      <c r="K89" s="20"/>
      <c r="L89" s="20"/>
      <c r="N89" s="20"/>
      <c r="O89" s="20"/>
      <c r="Q89" s="20"/>
      <c r="S89" s="21"/>
      <c r="T89" s="21"/>
      <c r="V89" s="22"/>
      <c r="W89" s="22"/>
      <c r="X89" s="22"/>
      <c r="Y89" s="22"/>
    </row>
    <row r="90" spans="2:25" ht="15" hidden="1" customHeight="1" x14ac:dyDescent="0.2">
      <c r="B90" s="88"/>
      <c r="C90" s="19"/>
      <c r="D90" s="20"/>
      <c r="E90" s="20"/>
      <c r="F90" s="20"/>
      <c r="G90" s="20"/>
      <c r="H90" s="20"/>
      <c r="I90" s="20"/>
      <c r="J90" s="20"/>
      <c r="K90" s="20"/>
      <c r="L90" s="20"/>
      <c r="N90" s="20"/>
      <c r="O90" s="20"/>
      <c r="Q90" s="20"/>
      <c r="S90" s="21"/>
      <c r="T90" s="21"/>
      <c r="V90" s="22"/>
      <c r="W90" s="22"/>
      <c r="X90" s="22"/>
      <c r="Y90" s="22"/>
    </row>
    <row r="91" spans="2:25" ht="15" hidden="1" customHeight="1" x14ac:dyDescent="0.2">
      <c r="B91" s="88"/>
      <c r="C91" s="19"/>
      <c r="D91" s="20"/>
      <c r="E91" s="20"/>
      <c r="F91" s="20"/>
      <c r="G91" s="20"/>
      <c r="H91" s="20"/>
      <c r="I91" s="20"/>
      <c r="J91" s="20"/>
      <c r="K91" s="20"/>
      <c r="L91" s="20"/>
      <c r="N91" s="20"/>
      <c r="O91" s="20"/>
      <c r="Q91" s="20"/>
      <c r="S91" s="21"/>
      <c r="T91" s="21"/>
      <c r="V91" s="22"/>
      <c r="W91" s="22"/>
      <c r="X91" s="22"/>
      <c r="Y91" s="22"/>
    </row>
    <row r="92" spans="2:25" ht="15" hidden="1" customHeight="1" x14ac:dyDescent="0.2">
      <c r="B92" s="88"/>
      <c r="C92" s="19"/>
      <c r="D92" s="20"/>
      <c r="E92" s="20"/>
      <c r="F92" s="20"/>
      <c r="G92" s="20"/>
      <c r="H92" s="20"/>
      <c r="I92" s="20"/>
      <c r="J92" s="20"/>
      <c r="K92" s="20"/>
      <c r="L92" s="20"/>
      <c r="N92" s="20"/>
      <c r="O92" s="20"/>
      <c r="Q92" s="20"/>
      <c r="S92" s="21"/>
      <c r="T92" s="21"/>
      <c r="V92" s="22"/>
      <c r="W92" s="22"/>
      <c r="X92" s="22"/>
      <c r="Y92" s="22"/>
    </row>
    <row r="93" spans="2:25" ht="15" hidden="1" customHeight="1" x14ac:dyDescent="0.2">
      <c r="B93" s="88"/>
      <c r="C93" s="19"/>
      <c r="D93" s="20"/>
      <c r="E93" s="20"/>
      <c r="F93" s="20"/>
      <c r="G93" s="20"/>
      <c r="H93" s="20"/>
      <c r="I93" s="20"/>
      <c r="J93" s="20"/>
      <c r="K93" s="20"/>
      <c r="L93" s="20"/>
      <c r="N93" s="20"/>
      <c r="O93" s="20"/>
      <c r="Q93" s="20"/>
      <c r="S93" s="21"/>
      <c r="T93" s="21"/>
      <c r="V93" s="22"/>
      <c r="W93" s="22"/>
      <c r="X93" s="22"/>
      <c r="Y93" s="22"/>
    </row>
    <row r="94" spans="2:25" ht="15" hidden="1" customHeight="1" x14ac:dyDescent="0.2">
      <c r="B94" s="88"/>
      <c r="C94" s="19"/>
      <c r="D94" s="20"/>
      <c r="E94" s="20"/>
      <c r="F94" s="20"/>
      <c r="G94" s="20"/>
      <c r="H94" s="20"/>
      <c r="I94" s="20"/>
      <c r="J94" s="20"/>
      <c r="K94" s="20"/>
      <c r="L94" s="20"/>
      <c r="N94" s="20"/>
      <c r="O94" s="20"/>
      <c r="Q94" s="20"/>
      <c r="S94" s="21"/>
      <c r="T94" s="21"/>
      <c r="V94" s="22"/>
      <c r="W94" s="22"/>
      <c r="X94" s="22"/>
      <c r="Y94" s="22"/>
    </row>
    <row r="95" spans="2:25" ht="15" hidden="1" customHeight="1" x14ac:dyDescent="0.2">
      <c r="B95" s="88"/>
      <c r="C95" s="19"/>
      <c r="D95" s="20"/>
      <c r="E95" s="20"/>
      <c r="F95" s="20"/>
      <c r="G95" s="20"/>
      <c r="H95" s="20"/>
      <c r="I95" s="20"/>
      <c r="J95" s="20"/>
      <c r="K95" s="20"/>
      <c r="L95" s="20"/>
      <c r="N95" s="20"/>
      <c r="O95" s="20"/>
      <c r="Q95" s="20"/>
      <c r="S95" s="21"/>
      <c r="T95" s="21"/>
      <c r="V95" s="22"/>
      <c r="W95" s="22"/>
      <c r="X95" s="22"/>
      <c r="Y95" s="22"/>
    </row>
    <row r="96" spans="2:25" ht="15" hidden="1" customHeight="1" x14ac:dyDescent="0.2">
      <c r="B96" s="88"/>
      <c r="C96" s="19"/>
      <c r="D96" s="20"/>
      <c r="E96" s="20"/>
      <c r="F96" s="20"/>
      <c r="G96" s="20"/>
      <c r="H96" s="20"/>
      <c r="I96" s="20"/>
      <c r="J96" s="20"/>
      <c r="K96" s="20"/>
      <c r="L96" s="20"/>
      <c r="N96" s="20"/>
      <c r="O96" s="20"/>
      <c r="Q96" s="20"/>
      <c r="S96" s="21"/>
      <c r="T96" s="21"/>
      <c r="V96" s="22"/>
      <c r="W96" s="22"/>
      <c r="X96" s="22"/>
      <c r="Y96" s="22"/>
    </row>
    <row r="97" spans="2:25" ht="15" hidden="1" customHeight="1" x14ac:dyDescent="0.2">
      <c r="B97" s="88"/>
      <c r="C97" s="19"/>
      <c r="D97" s="20"/>
      <c r="E97" s="20"/>
      <c r="F97" s="20"/>
      <c r="G97" s="20"/>
      <c r="H97" s="20"/>
      <c r="I97" s="20"/>
      <c r="J97" s="20"/>
      <c r="K97" s="20"/>
      <c r="L97" s="20"/>
      <c r="N97" s="20"/>
      <c r="O97" s="20"/>
      <c r="Q97" s="20"/>
      <c r="S97" s="21"/>
      <c r="T97" s="21"/>
      <c r="V97" s="22"/>
      <c r="W97" s="22"/>
      <c r="X97" s="22"/>
      <c r="Y97" s="22"/>
    </row>
    <row r="98" spans="2:25" ht="15" hidden="1" customHeight="1" x14ac:dyDescent="0.2">
      <c r="B98" s="88"/>
      <c r="C98" s="19"/>
      <c r="D98" s="20"/>
      <c r="E98" s="20"/>
      <c r="F98" s="20"/>
      <c r="G98" s="20"/>
      <c r="H98" s="20"/>
      <c r="I98" s="20"/>
      <c r="J98" s="20"/>
      <c r="K98" s="20"/>
      <c r="L98" s="20"/>
      <c r="N98" s="20"/>
      <c r="O98" s="20"/>
      <c r="Q98" s="20"/>
      <c r="S98" s="21"/>
      <c r="T98" s="21"/>
      <c r="V98" s="22"/>
      <c r="W98" s="22"/>
      <c r="X98" s="22"/>
      <c r="Y98" s="22"/>
    </row>
    <row r="99" spans="2:25" ht="15" hidden="1" customHeight="1" x14ac:dyDescent="0.2">
      <c r="B99" s="88"/>
      <c r="C99" s="19"/>
      <c r="D99" s="20"/>
      <c r="E99" s="20"/>
      <c r="F99" s="20"/>
      <c r="G99" s="20"/>
      <c r="H99" s="20"/>
      <c r="I99" s="20"/>
      <c r="J99" s="20"/>
      <c r="K99" s="20"/>
      <c r="L99" s="20"/>
      <c r="N99" s="20"/>
      <c r="O99" s="20"/>
      <c r="Q99" s="20"/>
      <c r="S99" s="21"/>
      <c r="T99" s="21"/>
      <c r="V99" s="22"/>
      <c r="W99" s="22"/>
      <c r="X99" s="22"/>
      <c r="Y99" s="22"/>
    </row>
    <row r="100" spans="2:25" ht="15" hidden="1" customHeight="1" x14ac:dyDescent="0.2">
      <c r="B100" s="88"/>
      <c r="C100" s="19"/>
      <c r="D100" s="20"/>
      <c r="E100" s="20"/>
      <c r="F100" s="20"/>
      <c r="G100" s="20"/>
      <c r="H100" s="20"/>
      <c r="I100" s="20"/>
      <c r="J100" s="20"/>
      <c r="K100" s="20"/>
      <c r="L100" s="20"/>
      <c r="N100" s="20"/>
      <c r="O100" s="20"/>
      <c r="Q100" s="20"/>
      <c r="S100" s="21"/>
      <c r="T100" s="21"/>
      <c r="V100" s="22"/>
      <c r="W100" s="22"/>
      <c r="X100" s="22"/>
      <c r="Y100" s="22"/>
    </row>
    <row r="101" spans="2:25" ht="15" hidden="1" customHeight="1" x14ac:dyDescent="0.2">
      <c r="B101" s="88"/>
      <c r="C101" s="19"/>
      <c r="D101" s="20"/>
      <c r="E101" s="20"/>
      <c r="F101" s="20"/>
      <c r="G101" s="20"/>
      <c r="H101" s="20"/>
      <c r="I101" s="20"/>
      <c r="J101" s="20"/>
      <c r="K101" s="20"/>
      <c r="L101" s="20"/>
      <c r="N101" s="20"/>
      <c r="O101" s="20"/>
      <c r="Q101" s="20"/>
      <c r="S101" s="21"/>
      <c r="T101" s="21"/>
      <c r="V101" s="22"/>
      <c r="W101" s="22"/>
      <c r="X101" s="22"/>
      <c r="Y101" s="22"/>
    </row>
    <row r="102" spans="2:25" ht="15" hidden="1" customHeight="1" x14ac:dyDescent="0.2">
      <c r="B102" s="88"/>
      <c r="C102" s="19"/>
      <c r="D102" s="20"/>
      <c r="E102" s="20"/>
      <c r="F102" s="20"/>
      <c r="G102" s="20"/>
      <c r="H102" s="20"/>
      <c r="I102" s="20"/>
      <c r="J102" s="20"/>
      <c r="K102" s="20"/>
      <c r="L102" s="20"/>
      <c r="N102" s="20"/>
      <c r="O102" s="20"/>
      <c r="Q102" s="20"/>
      <c r="S102" s="21"/>
      <c r="T102" s="21"/>
      <c r="V102" s="22"/>
      <c r="W102" s="22"/>
      <c r="X102" s="22"/>
      <c r="Y102" s="22"/>
    </row>
    <row r="103" spans="2:25" ht="15" hidden="1" customHeight="1" x14ac:dyDescent="0.2">
      <c r="B103" s="88"/>
      <c r="C103" s="19"/>
      <c r="D103" s="20"/>
      <c r="E103" s="20"/>
      <c r="F103" s="20"/>
      <c r="G103" s="20"/>
      <c r="H103" s="20"/>
      <c r="I103" s="20"/>
      <c r="J103" s="20"/>
      <c r="K103" s="20"/>
      <c r="L103" s="20"/>
      <c r="N103" s="20"/>
      <c r="O103" s="20"/>
      <c r="Q103" s="20"/>
      <c r="S103" s="21"/>
      <c r="T103" s="21"/>
      <c r="V103" s="22"/>
      <c r="W103" s="22"/>
      <c r="X103" s="22"/>
      <c r="Y103" s="22"/>
    </row>
    <row r="104" spans="2:25" ht="15" hidden="1" customHeight="1" x14ac:dyDescent="0.2">
      <c r="B104" s="88"/>
      <c r="C104" s="19"/>
      <c r="D104" s="20"/>
      <c r="E104" s="20"/>
      <c r="F104" s="20"/>
      <c r="G104" s="20"/>
      <c r="H104" s="20"/>
      <c r="I104" s="20"/>
      <c r="J104" s="20"/>
      <c r="K104" s="20"/>
      <c r="L104" s="20"/>
      <c r="N104" s="20"/>
      <c r="O104" s="20"/>
      <c r="Q104" s="20"/>
      <c r="S104" s="21"/>
      <c r="T104" s="21"/>
      <c r="V104" s="22"/>
      <c r="W104" s="22"/>
      <c r="X104" s="22"/>
      <c r="Y104" s="22"/>
    </row>
    <row r="105" spans="2:25" ht="15" hidden="1" customHeight="1" x14ac:dyDescent="0.2">
      <c r="B105" s="88"/>
      <c r="C105" s="19"/>
      <c r="D105" s="20"/>
      <c r="E105" s="20"/>
      <c r="F105" s="20"/>
      <c r="G105" s="20"/>
      <c r="H105" s="20"/>
      <c r="I105" s="20"/>
      <c r="J105" s="20"/>
      <c r="K105" s="20"/>
      <c r="L105" s="20"/>
      <c r="N105" s="20"/>
      <c r="O105" s="20"/>
      <c r="Q105" s="20"/>
      <c r="S105" s="21"/>
      <c r="T105" s="21"/>
      <c r="V105" s="22"/>
      <c r="W105" s="22"/>
      <c r="X105" s="22"/>
      <c r="Y105" s="22"/>
    </row>
    <row r="106" spans="2:25" ht="15" hidden="1" customHeight="1" x14ac:dyDescent="0.2">
      <c r="B106" s="88"/>
      <c r="C106" s="19"/>
      <c r="D106" s="20"/>
      <c r="E106" s="20"/>
      <c r="F106" s="20"/>
      <c r="G106" s="20"/>
      <c r="H106" s="20"/>
      <c r="I106" s="20"/>
      <c r="J106" s="20"/>
      <c r="K106" s="20"/>
      <c r="L106" s="20"/>
      <c r="N106" s="20"/>
      <c r="O106" s="20"/>
      <c r="Q106" s="20"/>
      <c r="S106" s="21"/>
      <c r="T106" s="21"/>
      <c r="V106" s="22"/>
      <c r="W106" s="22"/>
      <c r="X106" s="22"/>
      <c r="Y106" s="22"/>
    </row>
    <row r="107" spans="2:25" ht="15" hidden="1" customHeight="1" x14ac:dyDescent="0.2">
      <c r="B107" s="88"/>
      <c r="C107" s="19"/>
      <c r="D107" s="20"/>
      <c r="E107" s="20"/>
      <c r="F107" s="20"/>
      <c r="G107" s="20"/>
      <c r="H107" s="20"/>
      <c r="I107" s="20"/>
      <c r="J107" s="20"/>
      <c r="K107" s="20"/>
      <c r="L107" s="20"/>
      <c r="N107" s="20"/>
      <c r="O107" s="20"/>
      <c r="Q107" s="20"/>
      <c r="S107" s="21"/>
      <c r="T107" s="21"/>
      <c r="V107" s="22"/>
      <c r="W107" s="22"/>
      <c r="X107" s="22"/>
      <c r="Y107" s="22"/>
    </row>
    <row r="108" spans="2:25" ht="15" hidden="1" customHeight="1" x14ac:dyDescent="0.2">
      <c r="B108" s="88"/>
      <c r="C108" s="19"/>
      <c r="D108" s="20"/>
      <c r="E108" s="20"/>
      <c r="F108" s="20"/>
      <c r="G108" s="20"/>
      <c r="H108" s="20"/>
      <c r="I108" s="20"/>
      <c r="J108" s="20"/>
      <c r="K108" s="20"/>
      <c r="L108" s="20"/>
      <c r="N108" s="20"/>
      <c r="O108" s="20"/>
      <c r="Q108" s="20"/>
      <c r="S108" s="21"/>
      <c r="T108" s="21"/>
      <c r="V108" s="22"/>
      <c r="W108" s="22"/>
      <c r="X108" s="22"/>
      <c r="Y108" s="22"/>
    </row>
    <row r="109" spans="2:25" ht="15" hidden="1" customHeight="1" x14ac:dyDescent="0.2">
      <c r="B109" s="88"/>
      <c r="C109" s="19"/>
      <c r="D109" s="20"/>
      <c r="E109" s="20"/>
      <c r="F109" s="20"/>
      <c r="G109" s="20"/>
      <c r="H109" s="20"/>
      <c r="I109" s="20"/>
      <c r="J109" s="20"/>
      <c r="K109" s="20"/>
      <c r="L109" s="20"/>
      <c r="N109" s="20"/>
      <c r="O109" s="20"/>
      <c r="Q109" s="20"/>
      <c r="S109" s="21"/>
      <c r="T109" s="21"/>
      <c r="V109" s="22"/>
      <c r="W109" s="22"/>
      <c r="X109" s="22"/>
      <c r="Y109" s="22"/>
    </row>
    <row r="110" spans="2:25" ht="15" hidden="1" customHeight="1" x14ac:dyDescent="0.2">
      <c r="B110" s="88"/>
      <c r="C110" s="19"/>
      <c r="D110" s="20"/>
      <c r="E110" s="20"/>
      <c r="F110" s="20"/>
      <c r="G110" s="20"/>
      <c r="H110" s="20"/>
      <c r="I110" s="20"/>
      <c r="J110" s="20"/>
      <c r="K110" s="20"/>
      <c r="L110" s="20"/>
      <c r="N110" s="20"/>
      <c r="O110" s="20"/>
      <c r="Q110" s="20"/>
      <c r="S110" s="21"/>
      <c r="T110" s="21"/>
      <c r="V110" s="22"/>
      <c r="W110" s="22"/>
      <c r="X110" s="22"/>
      <c r="Y110" s="22"/>
    </row>
    <row r="111" spans="2:25" ht="15" hidden="1" customHeight="1" x14ac:dyDescent="0.2">
      <c r="B111" s="88"/>
      <c r="C111" s="19"/>
      <c r="D111" s="20"/>
      <c r="E111" s="20"/>
      <c r="F111" s="20"/>
      <c r="G111" s="20"/>
      <c r="H111" s="20"/>
      <c r="I111" s="20"/>
      <c r="J111" s="20"/>
      <c r="K111" s="20"/>
      <c r="L111" s="20"/>
      <c r="N111" s="20"/>
      <c r="O111" s="20"/>
      <c r="Q111" s="20"/>
      <c r="S111" s="21"/>
      <c r="T111" s="21"/>
      <c r="V111" s="22"/>
      <c r="W111" s="22"/>
      <c r="X111" s="22"/>
      <c r="Y111" s="22"/>
    </row>
    <row r="112" spans="2:25" ht="15" hidden="1" customHeight="1" x14ac:dyDescent="0.2">
      <c r="B112" s="88"/>
      <c r="C112" s="19"/>
      <c r="D112" s="20"/>
      <c r="E112" s="20"/>
      <c r="F112" s="20"/>
      <c r="G112" s="20"/>
      <c r="H112" s="20"/>
      <c r="I112" s="20"/>
      <c r="J112" s="20"/>
      <c r="K112" s="20"/>
      <c r="L112" s="20"/>
      <c r="N112" s="20"/>
      <c r="O112" s="20"/>
      <c r="Q112" s="20"/>
      <c r="S112" s="21"/>
      <c r="T112" s="21"/>
      <c r="V112" s="22"/>
      <c r="W112" s="22"/>
      <c r="X112" s="22"/>
      <c r="Y112" s="22"/>
    </row>
    <row r="113" spans="2:25" ht="15" hidden="1" customHeight="1" x14ac:dyDescent="0.2">
      <c r="B113" s="88"/>
      <c r="C113" s="19"/>
      <c r="D113" s="20"/>
      <c r="E113" s="20"/>
      <c r="F113" s="20"/>
      <c r="G113" s="20"/>
      <c r="H113" s="20"/>
      <c r="I113" s="20"/>
      <c r="J113" s="20"/>
      <c r="K113" s="20"/>
      <c r="L113" s="20"/>
      <c r="N113" s="20"/>
      <c r="O113" s="20"/>
      <c r="Q113" s="20"/>
      <c r="S113" s="21"/>
      <c r="T113" s="21"/>
      <c r="V113" s="22"/>
      <c r="W113" s="22"/>
      <c r="X113" s="22"/>
      <c r="Y113" s="22"/>
    </row>
    <row r="114" spans="2:25" ht="15" hidden="1" customHeight="1" x14ac:dyDescent="0.2">
      <c r="B114" s="88"/>
      <c r="C114" s="19"/>
      <c r="D114" s="20"/>
      <c r="E114" s="20"/>
      <c r="F114" s="20"/>
      <c r="G114" s="20"/>
      <c r="H114" s="20"/>
      <c r="I114" s="20"/>
      <c r="J114" s="20"/>
      <c r="K114" s="20"/>
      <c r="L114" s="20"/>
      <c r="N114" s="20"/>
      <c r="O114" s="20"/>
      <c r="Q114" s="20"/>
      <c r="S114" s="21"/>
      <c r="T114" s="21"/>
      <c r="V114" s="22"/>
      <c r="W114" s="22"/>
      <c r="X114" s="22"/>
      <c r="Y114" s="22"/>
    </row>
    <row r="115" spans="2:25" ht="15" hidden="1" customHeight="1" x14ac:dyDescent="0.2">
      <c r="B115" s="88"/>
      <c r="C115" s="19"/>
      <c r="D115" s="20"/>
      <c r="E115" s="20"/>
      <c r="F115" s="20"/>
      <c r="G115" s="20"/>
      <c r="H115" s="20"/>
      <c r="I115" s="20"/>
      <c r="J115" s="20"/>
      <c r="K115" s="20"/>
      <c r="L115" s="20"/>
      <c r="N115" s="20"/>
      <c r="O115" s="20"/>
      <c r="Q115" s="20"/>
      <c r="S115" s="21"/>
      <c r="T115" s="21"/>
      <c r="V115" s="22"/>
      <c r="W115" s="22"/>
      <c r="X115" s="22"/>
      <c r="Y115" s="22"/>
    </row>
    <row r="116" spans="2:25" ht="15" hidden="1" customHeight="1" x14ac:dyDescent="0.2">
      <c r="B116" s="88"/>
      <c r="C116" s="19"/>
      <c r="D116" s="20"/>
      <c r="E116" s="20"/>
      <c r="F116" s="20"/>
      <c r="G116" s="20"/>
      <c r="H116" s="20"/>
      <c r="I116" s="20"/>
      <c r="J116" s="20"/>
      <c r="K116" s="20"/>
      <c r="L116" s="20"/>
      <c r="N116" s="20"/>
      <c r="O116" s="20"/>
      <c r="Q116" s="20"/>
      <c r="S116" s="21"/>
      <c r="T116" s="21"/>
      <c r="V116" s="22"/>
      <c r="W116" s="22"/>
      <c r="X116" s="22"/>
      <c r="Y116" s="22"/>
    </row>
    <row r="117" spans="2:25" ht="15" hidden="1" customHeight="1" x14ac:dyDescent="0.2">
      <c r="B117" s="88"/>
      <c r="C117" s="19"/>
      <c r="D117" s="20"/>
      <c r="E117" s="20"/>
      <c r="F117" s="20"/>
      <c r="G117" s="20"/>
      <c r="H117" s="20"/>
      <c r="I117" s="20"/>
      <c r="J117" s="20"/>
      <c r="K117" s="20"/>
      <c r="L117" s="20"/>
      <c r="N117" s="20"/>
      <c r="O117" s="20"/>
      <c r="Q117" s="20"/>
      <c r="S117" s="21"/>
      <c r="T117" s="21"/>
      <c r="V117" s="22"/>
      <c r="W117" s="22"/>
      <c r="X117" s="22"/>
      <c r="Y117" s="22"/>
    </row>
    <row r="118" spans="2:25" ht="15" hidden="1" customHeight="1" x14ac:dyDescent="0.2">
      <c r="B118" s="88"/>
      <c r="C118" s="19"/>
      <c r="D118" s="20"/>
      <c r="E118" s="20"/>
      <c r="F118" s="20"/>
      <c r="G118" s="20"/>
      <c r="H118" s="20"/>
      <c r="I118" s="20"/>
      <c r="J118" s="20"/>
      <c r="K118" s="20"/>
      <c r="L118" s="20"/>
      <c r="N118" s="20"/>
      <c r="O118" s="20"/>
      <c r="Q118" s="20"/>
      <c r="S118" s="21"/>
      <c r="T118" s="21"/>
      <c r="V118" s="22"/>
      <c r="W118" s="22"/>
      <c r="X118" s="22"/>
      <c r="Y118" s="22"/>
    </row>
    <row r="119" spans="2:25" ht="15" hidden="1" customHeight="1" x14ac:dyDescent="0.2">
      <c r="B119" s="88"/>
      <c r="C119" s="19"/>
      <c r="D119" s="20"/>
      <c r="E119" s="20"/>
      <c r="F119" s="20"/>
      <c r="G119" s="20"/>
      <c r="H119" s="20"/>
      <c r="I119" s="20"/>
      <c r="J119" s="20"/>
      <c r="K119" s="20"/>
      <c r="L119" s="20"/>
      <c r="N119" s="20"/>
      <c r="O119" s="20"/>
      <c r="Q119" s="20"/>
      <c r="S119" s="21"/>
      <c r="T119" s="21"/>
      <c r="V119" s="22"/>
      <c r="W119" s="22"/>
      <c r="X119" s="22"/>
      <c r="Y119" s="22"/>
    </row>
    <row r="120" spans="2:25" ht="15" hidden="1" customHeight="1" x14ac:dyDescent="0.2">
      <c r="B120" s="88"/>
      <c r="C120" s="19"/>
      <c r="D120" s="20"/>
      <c r="E120" s="20"/>
      <c r="F120" s="20"/>
      <c r="G120" s="20"/>
      <c r="H120" s="20"/>
      <c r="I120" s="20"/>
      <c r="J120" s="20"/>
      <c r="K120" s="20"/>
      <c r="L120" s="20"/>
      <c r="N120" s="20"/>
      <c r="O120" s="20"/>
      <c r="Q120" s="20"/>
      <c r="S120" s="21"/>
      <c r="T120" s="21"/>
      <c r="V120" s="22"/>
      <c r="W120" s="22"/>
      <c r="X120" s="22"/>
      <c r="Y120" s="22"/>
    </row>
    <row r="121" spans="2:25" ht="15" hidden="1" customHeight="1" x14ac:dyDescent="0.2">
      <c r="B121" s="88"/>
      <c r="C121" s="19"/>
      <c r="D121" s="20"/>
      <c r="E121" s="20"/>
      <c r="F121" s="20"/>
      <c r="G121" s="20"/>
      <c r="H121" s="20"/>
      <c r="I121" s="20"/>
      <c r="J121" s="20"/>
      <c r="K121" s="20"/>
      <c r="L121" s="20"/>
      <c r="N121" s="20"/>
      <c r="O121" s="20"/>
      <c r="Q121" s="20"/>
      <c r="S121" s="21"/>
      <c r="T121" s="21"/>
      <c r="V121" s="22"/>
      <c r="W121" s="22"/>
      <c r="X121" s="22"/>
      <c r="Y121" s="22"/>
    </row>
    <row r="122" spans="2:25" ht="15" hidden="1" customHeight="1" x14ac:dyDescent="0.2">
      <c r="B122" s="88"/>
      <c r="C122" s="19"/>
      <c r="D122" s="20"/>
      <c r="E122" s="20"/>
      <c r="F122" s="20"/>
      <c r="G122" s="20"/>
      <c r="H122" s="20"/>
      <c r="I122" s="20"/>
      <c r="J122" s="20"/>
      <c r="K122" s="20"/>
      <c r="L122" s="20"/>
      <c r="N122" s="20"/>
      <c r="O122" s="20"/>
      <c r="Q122" s="20"/>
      <c r="S122" s="21"/>
      <c r="T122" s="21"/>
      <c r="V122" s="22"/>
      <c r="W122" s="22"/>
      <c r="X122" s="22"/>
      <c r="Y122" s="22"/>
    </row>
    <row r="123" spans="2:25" ht="15" hidden="1" customHeight="1" x14ac:dyDescent="0.2">
      <c r="B123" s="88"/>
      <c r="C123" s="19"/>
      <c r="D123" s="20"/>
      <c r="E123" s="20"/>
      <c r="F123" s="20"/>
      <c r="G123" s="20"/>
      <c r="H123" s="20"/>
      <c r="I123" s="20"/>
      <c r="J123" s="20"/>
      <c r="K123" s="20"/>
      <c r="L123" s="20"/>
      <c r="N123" s="20"/>
      <c r="O123" s="20"/>
      <c r="Q123" s="20"/>
      <c r="S123" s="21"/>
      <c r="T123" s="21"/>
      <c r="V123" s="22"/>
      <c r="W123" s="22"/>
      <c r="X123" s="22"/>
      <c r="Y123" s="22"/>
    </row>
    <row r="124" spans="2:25" ht="15" hidden="1" customHeight="1" x14ac:dyDescent="0.2">
      <c r="B124" s="88"/>
      <c r="C124" s="19"/>
      <c r="D124" s="20"/>
      <c r="E124" s="20"/>
      <c r="F124" s="20"/>
      <c r="G124" s="20"/>
      <c r="H124" s="20"/>
      <c r="I124" s="20"/>
      <c r="J124" s="20"/>
      <c r="K124" s="20"/>
      <c r="L124" s="20"/>
      <c r="N124" s="20"/>
      <c r="O124" s="20"/>
      <c r="Q124" s="20"/>
      <c r="S124" s="21"/>
      <c r="T124" s="21"/>
      <c r="V124" s="22"/>
      <c r="W124" s="22"/>
      <c r="X124" s="22"/>
      <c r="Y124" s="22"/>
    </row>
    <row r="125" spans="2:25" ht="15" hidden="1" customHeight="1" x14ac:dyDescent="0.2">
      <c r="B125" s="88"/>
      <c r="C125" s="19"/>
      <c r="D125" s="20"/>
      <c r="E125" s="20"/>
      <c r="F125" s="20"/>
      <c r="G125" s="20"/>
      <c r="H125" s="20"/>
      <c r="I125" s="20"/>
      <c r="J125" s="20"/>
      <c r="K125" s="20"/>
      <c r="L125" s="20"/>
      <c r="N125" s="20"/>
      <c r="O125" s="20"/>
      <c r="Q125" s="20"/>
      <c r="S125" s="21"/>
      <c r="T125" s="21"/>
      <c r="V125" s="22"/>
      <c r="W125" s="22"/>
      <c r="X125" s="22"/>
      <c r="Y125" s="22"/>
    </row>
    <row r="126" spans="2:25" ht="15" hidden="1" customHeight="1" x14ac:dyDescent="0.2">
      <c r="B126" s="88"/>
      <c r="C126" s="19"/>
      <c r="D126" s="20"/>
      <c r="E126" s="20"/>
      <c r="F126" s="20"/>
      <c r="G126" s="20"/>
      <c r="H126" s="20"/>
      <c r="I126" s="20"/>
      <c r="J126" s="20"/>
      <c r="K126" s="20"/>
      <c r="L126" s="20"/>
      <c r="N126" s="20"/>
      <c r="O126" s="20"/>
      <c r="Q126" s="20"/>
      <c r="S126" s="21"/>
      <c r="T126" s="21"/>
      <c r="V126" s="22"/>
      <c r="W126" s="22"/>
      <c r="X126" s="22"/>
      <c r="Y126" s="22"/>
    </row>
    <row r="127" spans="2:25" ht="15" hidden="1" customHeight="1" x14ac:dyDescent="0.2">
      <c r="B127" s="88"/>
      <c r="C127" s="19"/>
      <c r="D127" s="20"/>
      <c r="E127" s="20"/>
      <c r="F127" s="20"/>
      <c r="G127" s="20"/>
      <c r="H127" s="20"/>
      <c r="I127" s="20"/>
      <c r="J127" s="20"/>
      <c r="K127" s="20"/>
      <c r="L127" s="20"/>
      <c r="N127" s="20"/>
      <c r="O127" s="20"/>
      <c r="Q127" s="20"/>
      <c r="S127" s="21"/>
      <c r="T127" s="21"/>
      <c r="V127" s="22"/>
      <c r="W127" s="22"/>
      <c r="X127" s="22"/>
      <c r="Y127" s="22"/>
    </row>
    <row r="128" spans="2:25" ht="15" hidden="1" customHeight="1" x14ac:dyDescent="0.2">
      <c r="B128" s="88"/>
      <c r="C128" s="19"/>
      <c r="D128" s="20"/>
      <c r="E128" s="20"/>
      <c r="F128" s="20"/>
      <c r="G128" s="20"/>
      <c r="H128" s="20"/>
      <c r="I128" s="20"/>
      <c r="J128" s="20"/>
      <c r="K128" s="20"/>
      <c r="L128" s="20"/>
      <c r="N128" s="20"/>
      <c r="O128" s="20"/>
      <c r="Q128" s="20"/>
      <c r="S128" s="21"/>
      <c r="T128" s="21"/>
      <c r="V128" s="22"/>
      <c r="W128" s="22"/>
      <c r="X128" s="22"/>
      <c r="Y128" s="22"/>
    </row>
    <row r="129" spans="2:25" ht="15" hidden="1" customHeight="1" x14ac:dyDescent="0.2">
      <c r="B129" s="88"/>
      <c r="C129" s="19"/>
      <c r="D129" s="20"/>
      <c r="E129" s="20"/>
      <c r="F129" s="20"/>
      <c r="G129" s="20"/>
      <c r="H129" s="20"/>
      <c r="I129" s="20"/>
      <c r="J129" s="20"/>
      <c r="K129" s="20"/>
      <c r="L129" s="20"/>
      <c r="N129" s="20"/>
      <c r="O129" s="20"/>
      <c r="Q129" s="20"/>
      <c r="S129" s="21"/>
      <c r="T129" s="21"/>
      <c r="V129" s="22"/>
      <c r="W129" s="22"/>
      <c r="X129" s="22"/>
      <c r="Y129" s="22"/>
    </row>
    <row r="130" spans="2:25" ht="15" hidden="1" customHeight="1" x14ac:dyDescent="0.2">
      <c r="B130" s="88"/>
      <c r="C130" s="19"/>
      <c r="D130" s="20"/>
      <c r="E130" s="20"/>
      <c r="F130" s="20"/>
      <c r="G130" s="20"/>
      <c r="H130" s="20"/>
      <c r="I130" s="20"/>
      <c r="J130" s="20"/>
      <c r="K130" s="20"/>
      <c r="L130" s="20"/>
      <c r="N130" s="20"/>
      <c r="O130" s="20"/>
      <c r="Q130" s="20"/>
      <c r="S130" s="21"/>
      <c r="T130" s="21"/>
      <c r="V130" s="22"/>
      <c r="W130" s="22"/>
      <c r="X130" s="22"/>
      <c r="Y130" s="22"/>
    </row>
    <row r="131" spans="2:25" ht="15" hidden="1" customHeight="1" x14ac:dyDescent="0.2">
      <c r="B131" s="88"/>
      <c r="C131" s="19"/>
      <c r="D131" s="20"/>
      <c r="E131" s="20"/>
      <c r="F131" s="20"/>
      <c r="G131" s="20"/>
      <c r="H131" s="20"/>
      <c r="I131" s="20"/>
      <c r="J131" s="20"/>
      <c r="K131" s="20"/>
      <c r="L131" s="20"/>
      <c r="N131" s="20"/>
      <c r="O131" s="20"/>
      <c r="Q131" s="20"/>
      <c r="S131" s="21"/>
      <c r="T131" s="21"/>
      <c r="V131" s="22"/>
      <c r="W131" s="22"/>
      <c r="X131" s="22"/>
      <c r="Y131" s="22"/>
    </row>
    <row r="132" spans="2:25" ht="15" hidden="1" customHeight="1" x14ac:dyDescent="0.2">
      <c r="B132" s="88"/>
      <c r="C132" s="19"/>
      <c r="D132" s="20"/>
      <c r="E132" s="20"/>
      <c r="F132" s="20"/>
      <c r="G132" s="20"/>
      <c r="H132" s="20"/>
      <c r="I132" s="20"/>
      <c r="J132" s="20"/>
      <c r="K132" s="20"/>
      <c r="L132" s="20"/>
      <c r="N132" s="20"/>
      <c r="O132" s="20"/>
      <c r="Q132" s="20"/>
      <c r="S132" s="21"/>
      <c r="T132" s="21"/>
      <c r="V132" s="22"/>
      <c r="W132" s="22"/>
      <c r="X132" s="22"/>
      <c r="Y132" s="22"/>
    </row>
    <row r="133" spans="2:25" ht="15" hidden="1" customHeight="1" x14ac:dyDescent="0.2">
      <c r="B133" s="88"/>
      <c r="C133" s="19"/>
      <c r="D133" s="20"/>
      <c r="E133" s="20"/>
      <c r="F133" s="20"/>
      <c r="G133" s="20"/>
      <c r="H133" s="20"/>
      <c r="I133" s="20"/>
      <c r="J133" s="20"/>
      <c r="K133" s="20"/>
      <c r="L133" s="20"/>
      <c r="N133" s="20"/>
      <c r="O133" s="20"/>
      <c r="Q133" s="20"/>
      <c r="S133" s="21"/>
      <c r="T133" s="21"/>
      <c r="V133" s="22"/>
      <c r="W133" s="22"/>
      <c r="X133" s="22"/>
      <c r="Y133" s="22"/>
    </row>
    <row r="134" spans="2:25" ht="15" hidden="1" customHeight="1" x14ac:dyDescent="0.2">
      <c r="B134" s="88"/>
      <c r="C134" s="19"/>
      <c r="D134" s="20"/>
      <c r="E134" s="20"/>
      <c r="F134" s="20"/>
      <c r="G134" s="20"/>
      <c r="H134" s="20"/>
      <c r="I134" s="20"/>
      <c r="J134" s="20"/>
      <c r="K134" s="20"/>
      <c r="L134" s="20"/>
      <c r="N134" s="20"/>
      <c r="O134" s="20"/>
      <c r="Q134" s="20"/>
      <c r="S134" s="21"/>
      <c r="T134" s="21"/>
      <c r="V134" s="22"/>
      <c r="W134" s="22"/>
      <c r="X134" s="22"/>
      <c r="Y134" s="22"/>
    </row>
    <row r="135" spans="2:25" ht="15" hidden="1" customHeight="1" x14ac:dyDescent="0.2">
      <c r="B135" s="88"/>
      <c r="C135" s="19"/>
      <c r="D135" s="20"/>
      <c r="E135" s="20"/>
      <c r="F135" s="20"/>
      <c r="G135" s="20"/>
      <c r="H135" s="20"/>
      <c r="I135" s="20"/>
      <c r="J135" s="20"/>
      <c r="K135" s="20"/>
      <c r="L135" s="20"/>
      <c r="N135" s="20"/>
      <c r="O135" s="20"/>
      <c r="Q135" s="20"/>
      <c r="S135" s="21"/>
      <c r="T135" s="21"/>
      <c r="V135" s="22"/>
      <c r="W135" s="22"/>
      <c r="X135" s="22"/>
      <c r="Y135" s="22"/>
    </row>
    <row r="136" spans="2:25" ht="15" hidden="1" customHeight="1" x14ac:dyDescent="0.2">
      <c r="B136" s="88"/>
      <c r="C136" s="19"/>
      <c r="D136" s="20"/>
      <c r="E136" s="20"/>
      <c r="F136" s="20"/>
      <c r="G136" s="20"/>
      <c r="H136" s="20"/>
      <c r="I136" s="20"/>
      <c r="J136" s="20"/>
      <c r="K136" s="20"/>
      <c r="L136" s="20"/>
      <c r="N136" s="20"/>
      <c r="O136" s="20"/>
      <c r="Q136" s="20"/>
      <c r="S136" s="21"/>
      <c r="T136" s="21"/>
      <c r="V136" s="22"/>
      <c r="W136" s="22"/>
      <c r="X136" s="22"/>
      <c r="Y136" s="22"/>
    </row>
    <row r="137" spans="2:25" ht="15" hidden="1" customHeight="1" x14ac:dyDescent="0.2">
      <c r="B137" s="88"/>
      <c r="C137" s="19"/>
      <c r="D137" s="20"/>
      <c r="E137" s="20"/>
      <c r="F137" s="20"/>
      <c r="G137" s="20"/>
      <c r="H137" s="20"/>
      <c r="I137" s="20"/>
      <c r="J137" s="20"/>
      <c r="K137" s="20"/>
      <c r="L137" s="20"/>
      <c r="N137" s="20"/>
      <c r="O137" s="20"/>
      <c r="Q137" s="20"/>
      <c r="S137" s="21"/>
      <c r="T137" s="21"/>
      <c r="V137" s="22"/>
      <c r="W137" s="22"/>
      <c r="X137" s="22"/>
      <c r="Y137" s="22"/>
    </row>
    <row r="138" spans="2:25" ht="15" hidden="1" customHeight="1" x14ac:dyDescent="0.2">
      <c r="B138" s="88"/>
      <c r="C138" s="19"/>
      <c r="D138" s="20"/>
      <c r="E138" s="20"/>
      <c r="F138" s="20"/>
      <c r="G138" s="20"/>
      <c r="H138" s="20"/>
      <c r="I138" s="20"/>
      <c r="J138" s="20"/>
      <c r="K138" s="20"/>
      <c r="L138" s="20"/>
      <c r="N138" s="20"/>
      <c r="O138" s="20"/>
      <c r="Q138" s="20"/>
      <c r="S138" s="21"/>
      <c r="T138" s="21"/>
      <c r="V138" s="22"/>
      <c r="W138" s="22"/>
      <c r="X138" s="22"/>
      <c r="Y138" s="22"/>
    </row>
    <row r="139" spans="2:25" ht="15" hidden="1" customHeight="1" x14ac:dyDescent="0.2">
      <c r="B139" s="88"/>
      <c r="C139" s="19"/>
      <c r="D139" s="20"/>
      <c r="E139" s="20"/>
      <c r="F139" s="20"/>
      <c r="G139" s="20"/>
      <c r="H139" s="20"/>
      <c r="I139" s="20"/>
      <c r="J139" s="20"/>
      <c r="K139" s="20"/>
      <c r="L139" s="20"/>
      <c r="N139" s="20"/>
      <c r="O139" s="20"/>
      <c r="Q139" s="20"/>
      <c r="S139" s="21"/>
      <c r="T139" s="21"/>
      <c r="V139" s="22"/>
      <c r="W139" s="22"/>
      <c r="X139" s="22"/>
      <c r="Y139" s="22"/>
    </row>
    <row r="140" spans="2:25" ht="15" hidden="1" customHeight="1" x14ac:dyDescent="0.2">
      <c r="B140" s="88"/>
      <c r="C140" s="19"/>
      <c r="D140" s="20"/>
      <c r="E140" s="20"/>
      <c r="F140" s="20"/>
      <c r="G140" s="20"/>
      <c r="H140" s="20"/>
      <c r="I140" s="20"/>
      <c r="J140" s="20"/>
      <c r="K140" s="20"/>
      <c r="L140" s="20"/>
      <c r="N140" s="20"/>
      <c r="O140" s="20"/>
      <c r="Q140" s="20"/>
      <c r="S140" s="21"/>
      <c r="T140" s="21"/>
      <c r="V140" s="22"/>
      <c r="W140" s="22"/>
      <c r="X140" s="22"/>
      <c r="Y140" s="22"/>
    </row>
    <row r="141" spans="2:25" ht="15" hidden="1" customHeight="1" x14ac:dyDescent="0.2">
      <c r="B141" s="88"/>
      <c r="C141" s="19"/>
      <c r="D141" s="20"/>
      <c r="E141" s="20"/>
      <c r="F141" s="20"/>
      <c r="G141" s="20"/>
      <c r="H141" s="20"/>
      <c r="I141" s="20"/>
      <c r="J141" s="20"/>
      <c r="K141" s="20"/>
      <c r="L141" s="20"/>
      <c r="N141" s="20"/>
      <c r="O141" s="20"/>
      <c r="Q141" s="20"/>
      <c r="S141" s="21"/>
      <c r="T141" s="21"/>
      <c r="V141" s="22"/>
      <c r="W141" s="22"/>
      <c r="X141" s="22"/>
      <c r="Y141" s="22"/>
    </row>
    <row r="142" spans="2:25" ht="15" hidden="1" customHeight="1" x14ac:dyDescent="0.2">
      <c r="B142" s="88"/>
      <c r="C142" s="19"/>
      <c r="D142" s="20"/>
      <c r="E142" s="20"/>
      <c r="F142" s="20"/>
      <c r="G142" s="20"/>
      <c r="H142" s="20"/>
      <c r="I142" s="20"/>
      <c r="J142" s="20"/>
      <c r="K142" s="20"/>
      <c r="L142" s="20"/>
      <c r="N142" s="20"/>
      <c r="O142" s="20"/>
      <c r="Q142" s="20"/>
      <c r="S142" s="21"/>
      <c r="T142" s="21"/>
      <c r="V142" s="22"/>
      <c r="W142" s="22"/>
      <c r="X142" s="22"/>
      <c r="Y142" s="22"/>
    </row>
    <row r="143" spans="2:25" ht="15" hidden="1" customHeight="1" x14ac:dyDescent="0.2">
      <c r="B143" s="88"/>
      <c r="C143" s="19"/>
      <c r="D143" s="20"/>
      <c r="E143" s="20"/>
      <c r="F143" s="20"/>
      <c r="G143" s="20"/>
      <c r="H143" s="20"/>
      <c r="I143" s="20"/>
      <c r="J143" s="20"/>
      <c r="K143" s="20"/>
      <c r="L143" s="20"/>
      <c r="N143" s="20"/>
      <c r="O143" s="20"/>
      <c r="Q143" s="20"/>
      <c r="S143" s="21"/>
      <c r="T143" s="21"/>
      <c r="V143" s="22"/>
      <c r="W143" s="22"/>
      <c r="X143" s="22"/>
      <c r="Y143" s="22"/>
    </row>
    <row r="144" spans="2:25" ht="15" hidden="1" customHeight="1" x14ac:dyDescent="0.2">
      <c r="B144" s="88"/>
      <c r="C144" s="19"/>
      <c r="D144" s="20"/>
      <c r="E144" s="20"/>
      <c r="F144" s="20"/>
      <c r="G144" s="20"/>
      <c r="H144" s="20"/>
      <c r="I144" s="20"/>
      <c r="J144" s="20"/>
      <c r="K144" s="20"/>
      <c r="L144" s="20"/>
      <c r="N144" s="20"/>
      <c r="O144" s="20"/>
      <c r="Q144" s="20"/>
      <c r="S144" s="21"/>
      <c r="T144" s="21"/>
      <c r="V144" s="22"/>
      <c r="W144" s="22"/>
      <c r="X144" s="22"/>
      <c r="Y144" s="22"/>
    </row>
    <row r="145" spans="2:25" ht="15" hidden="1" customHeight="1" x14ac:dyDescent="0.2">
      <c r="B145" s="88"/>
      <c r="C145" s="19"/>
      <c r="D145" s="20"/>
      <c r="E145" s="20"/>
      <c r="F145" s="20"/>
      <c r="G145" s="20"/>
      <c r="H145" s="20"/>
      <c r="I145" s="20"/>
      <c r="J145" s="20"/>
      <c r="K145" s="20"/>
      <c r="L145" s="20"/>
      <c r="N145" s="20"/>
      <c r="O145" s="20"/>
      <c r="Q145" s="20"/>
      <c r="S145" s="21"/>
      <c r="T145" s="21"/>
      <c r="V145" s="22"/>
      <c r="W145" s="22"/>
      <c r="X145" s="22"/>
      <c r="Y145" s="22"/>
    </row>
    <row r="146" spans="2:25" ht="15" hidden="1" customHeight="1" x14ac:dyDescent="0.2">
      <c r="B146" s="88"/>
      <c r="C146" s="19"/>
      <c r="D146" s="20"/>
      <c r="E146" s="20"/>
      <c r="F146" s="20"/>
      <c r="G146" s="20"/>
      <c r="H146" s="20"/>
      <c r="I146" s="20"/>
      <c r="J146" s="20"/>
      <c r="K146" s="20"/>
      <c r="L146" s="20"/>
      <c r="N146" s="20"/>
      <c r="O146" s="20"/>
      <c r="Q146" s="20"/>
      <c r="S146" s="21"/>
      <c r="T146" s="21"/>
      <c r="V146" s="22"/>
      <c r="W146" s="22"/>
      <c r="X146" s="22"/>
      <c r="Y146" s="22"/>
    </row>
    <row r="147" spans="2:25" ht="15" hidden="1" customHeight="1" x14ac:dyDescent="0.2">
      <c r="B147" s="88"/>
      <c r="C147" s="19"/>
      <c r="D147" s="20"/>
      <c r="E147" s="20"/>
      <c r="F147" s="20"/>
      <c r="G147" s="20"/>
      <c r="H147" s="20"/>
      <c r="I147" s="20"/>
      <c r="J147" s="20"/>
      <c r="K147" s="20"/>
      <c r="L147" s="20"/>
      <c r="N147" s="20"/>
      <c r="O147" s="20"/>
      <c r="Q147" s="20"/>
      <c r="S147" s="21"/>
      <c r="T147" s="21"/>
      <c r="V147" s="22"/>
      <c r="W147" s="22"/>
      <c r="X147" s="22"/>
      <c r="Y147" s="22"/>
    </row>
    <row r="148" spans="2:25" ht="15" hidden="1" customHeight="1" x14ac:dyDescent="0.2">
      <c r="B148" s="88"/>
      <c r="C148" s="19"/>
      <c r="D148" s="20"/>
      <c r="E148" s="20"/>
      <c r="F148" s="20"/>
      <c r="G148" s="20"/>
      <c r="H148" s="20"/>
      <c r="I148" s="20"/>
      <c r="J148" s="20"/>
      <c r="K148" s="20"/>
      <c r="L148" s="20"/>
      <c r="N148" s="20"/>
      <c r="O148" s="20"/>
      <c r="Q148" s="20"/>
      <c r="S148" s="21"/>
      <c r="T148" s="21"/>
      <c r="V148" s="22"/>
      <c r="W148" s="22"/>
      <c r="X148" s="22"/>
      <c r="Y148" s="22"/>
    </row>
    <row r="149" spans="2:25" ht="15" hidden="1" customHeight="1" x14ac:dyDescent="0.2">
      <c r="B149" s="88"/>
      <c r="C149" s="19"/>
      <c r="D149" s="20"/>
      <c r="E149" s="20"/>
      <c r="F149" s="20"/>
      <c r="G149" s="20"/>
      <c r="H149" s="20"/>
      <c r="I149" s="20"/>
      <c r="J149" s="20"/>
      <c r="K149" s="20"/>
      <c r="L149" s="20"/>
      <c r="N149" s="20"/>
      <c r="O149" s="20"/>
      <c r="Q149" s="20"/>
      <c r="S149" s="21"/>
      <c r="T149" s="21"/>
      <c r="V149" s="22"/>
      <c r="W149" s="22"/>
      <c r="X149" s="22"/>
      <c r="Y149" s="22"/>
    </row>
    <row r="150" spans="2:25" ht="15" hidden="1" customHeight="1" x14ac:dyDescent="0.2">
      <c r="B150" s="88"/>
      <c r="C150" s="19"/>
      <c r="D150" s="20"/>
      <c r="E150" s="20"/>
      <c r="F150" s="20"/>
      <c r="G150" s="20"/>
      <c r="H150" s="20"/>
      <c r="I150" s="20"/>
      <c r="J150" s="20"/>
      <c r="K150" s="20"/>
      <c r="L150" s="20"/>
      <c r="N150" s="20"/>
      <c r="O150" s="20"/>
      <c r="Q150" s="20"/>
      <c r="S150" s="21"/>
      <c r="T150" s="21"/>
      <c r="V150" s="22"/>
      <c r="W150" s="22"/>
      <c r="X150" s="22"/>
      <c r="Y150" s="22"/>
    </row>
    <row r="151" spans="2:25" ht="15" hidden="1" customHeight="1" x14ac:dyDescent="0.2">
      <c r="B151" s="88"/>
      <c r="C151" s="19"/>
      <c r="D151" s="20"/>
      <c r="E151" s="20"/>
      <c r="F151" s="20"/>
      <c r="G151" s="20"/>
      <c r="H151" s="20"/>
      <c r="I151" s="20"/>
      <c r="J151" s="20"/>
      <c r="K151" s="20"/>
      <c r="L151" s="20"/>
      <c r="N151" s="20"/>
      <c r="O151" s="20"/>
      <c r="Q151" s="20"/>
      <c r="S151" s="21"/>
      <c r="T151" s="21"/>
      <c r="V151" s="22"/>
      <c r="W151" s="22"/>
      <c r="X151" s="22"/>
      <c r="Y151" s="22"/>
    </row>
    <row r="152" spans="2:25" ht="15" hidden="1" customHeight="1" x14ac:dyDescent="0.2">
      <c r="B152" s="88"/>
      <c r="C152" s="19"/>
      <c r="D152" s="20"/>
      <c r="E152" s="20"/>
      <c r="F152" s="20"/>
      <c r="G152" s="20"/>
      <c r="H152" s="20"/>
      <c r="I152" s="20"/>
      <c r="J152" s="20"/>
      <c r="K152" s="20"/>
      <c r="L152" s="20"/>
      <c r="N152" s="20"/>
      <c r="O152" s="20"/>
      <c r="Q152" s="20"/>
      <c r="S152" s="21"/>
      <c r="T152" s="21"/>
      <c r="V152" s="22"/>
      <c r="W152" s="22"/>
      <c r="X152" s="22"/>
      <c r="Y152" s="22"/>
    </row>
    <row r="153" spans="2:25" ht="15" hidden="1" customHeight="1" x14ac:dyDescent="0.2">
      <c r="B153" s="88"/>
      <c r="C153" s="19"/>
      <c r="D153" s="20"/>
      <c r="E153" s="20"/>
      <c r="F153" s="20"/>
      <c r="G153" s="20"/>
      <c r="H153" s="20"/>
      <c r="I153" s="20"/>
      <c r="J153" s="20"/>
      <c r="K153" s="20"/>
      <c r="L153" s="20"/>
      <c r="N153" s="20"/>
      <c r="O153" s="20"/>
      <c r="Q153" s="20"/>
      <c r="S153" s="21"/>
      <c r="T153" s="21"/>
      <c r="V153" s="22"/>
      <c r="W153" s="22"/>
      <c r="X153" s="22"/>
      <c r="Y153" s="22"/>
    </row>
    <row r="154" spans="2:25" ht="15" hidden="1" customHeight="1" x14ac:dyDescent="0.2">
      <c r="B154" s="88"/>
      <c r="C154" s="19"/>
      <c r="D154" s="20"/>
      <c r="E154" s="20"/>
      <c r="F154" s="20"/>
      <c r="G154" s="20"/>
      <c r="H154" s="20"/>
      <c r="I154" s="20"/>
      <c r="J154" s="20"/>
      <c r="K154" s="20"/>
      <c r="L154" s="20"/>
      <c r="N154" s="20"/>
      <c r="O154" s="20"/>
      <c r="Q154" s="20"/>
      <c r="S154" s="21"/>
      <c r="T154" s="21"/>
      <c r="V154" s="22"/>
      <c r="W154" s="22"/>
      <c r="X154" s="22"/>
      <c r="Y154" s="22"/>
    </row>
    <row r="155" spans="2:25" ht="15" hidden="1" customHeight="1" x14ac:dyDescent="0.2">
      <c r="B155" s="88"/>
      <c r="C155" s="19"/>
      <c r="D155" s="20"/>
      <c r="E155" s="20"/>
      <c r="F155" s="20"/>
      <c r="G155" s="20"/>
      <c r="H155" s="20"/>
      <c r="I155" s="20"/>
      <c r="J155" s="20"/>
      <c r="K155" s="20"/>
      <c r="L155" s="20"/>
      <c r="N155" s="20"/>
      <c r="O155" s="20"/>
      <c r="Q155" s="20"/>
      <c r="S155" s="21"/>
      <c r="T155" s="21"/>
      <c r="V155" s="22"/>
      <c r="W155" s="22"/>
      <c r="X155" s="22"/>
      <c r="Y155" s="22"/>
    </row>
    <row r="156" spans="2:25" ht="15" hidden="1" customHeight="1" x14ac:dyDescent="0.2">
      <c r="B156" s="88"/>
      <c r="C156" s="19"/>
      <c r="D156" s="20"/>
      <c r="E156" s="20"/>
      <c r="F156" s="20"/>
      <c r="G156" s="20"/>
      <c r="H156" s="20"/>
      <c r="I156" s="20"/>
      <c r="J156" s="20"/>
      <c r="K156" s="20"/>
      <c r="L156" s="20"/>
      <c r="N156" s="20"/>
      <c r="O156" s="20"/>
      <c r="Q156" s="20"/>
      <c r="S156" s="21"/>
      <c r="T156" s="21"/>
      <c r="V156" s="22"/>
      <c r="W156" s="22"/>
      <c r="X156" s="22"/>
      <c r="Y156" s="22"/>
    </row>
    <row r="157" spans="2:25" ht="15" hidden="1" customHeight="1" x14ac:dyDescent="0.2">
      <c r="B157" s="88"/>
      <c r="C157" s="19"/>
      <c r="D157" s="20"/>
      <c r="E157" s="20"/>
      <c r="F157" s="20"/>
      <c r="G157" s="20"/>
      <c r="H157" s="20"/>
      <c r="I157" s="20"/>
      <c r="J157" s="20"/>
      <c r="K157" s="20"/>
      <c r="L157" s="20"/>
      <c r="N157" s="20"/>
      <c r="O157" s="20"/>
      <c r="Q157" s="20"/>
      <c r="S157" s="21"/>
      <c r="T157" s="21"/>
      <c r="V157" s="22"/>
      <c r="W157" s="22"/>
      <c r="X157" s="22"/>
      <c r="Y157" s="22"/>
    </row>
    <row r="158" spans="2:25" ht="15" hidden="1" customHeight="1" x14ac:dyDescent="0.2">
      <c r="B158" s="88"/>
      <c r="C158" s="19"/>
      <c r="D158" s="20"/>
      <c r="E158" s="20"/>
      <c r="F158" s="20"/>
      <c r="G158" s="20"/>
      <c r="H158" s="20"/>
      <c r="I158" s="20"/>
      <c r="J158" s="20"/>
      <c r="K158" s="20"/>
      <c r="L158" s="20"/>
      <c r="N158" s="20"/>
      <c r="O158" s="20"/>
      <c r="Q158" s="20"/>
      <c r="S158" s="21"/>
      <c r="T158" s="21"/>
      <c r="V158" s="22"/>
      <c r="W158" s="22"/>
      <c r="X158" s="22"/>
      <c r="Y158" s="22"/>
    </row>
    <row r="159" spans="2:25" ht="15" hidden="1" customHeight="1" x14ac:dyDescent="0.2">
      <c r="B159" s="88"/>
      <c r="C159" s="19"/>
      <c r="D159" s="20"/>
      <c r="E159" s="20"/>
      <c r="F159" s="20"/>
      <c r="G159" s="20"/>
      <c r="H159" s="20"/>
      <c r="I159" s="20"/>
      <c r="J159" s="20"/>
      <c r="K159" s="20"/>
      <c r="L159" s="20"/>
      <c r="N159" s="20"/>
      <c r="O159" s="20"/>
      <c r="Q159" s="20"/>
      <c r="S159" s="21"/>
      <c r="T159" s="21"/>
      <c r="V159" s="22"/>
      <c r="W159" s="22"/>
      <c r="X159" s="22"/>
      <c r="Y159" s="22"/>
    </row>
    <row r="160" spans="2:25" ht="15" hidden="1" customHeight="1" x14ac:dyDescent="0.2">
      <c r="B160" s="88"/>
      <c r="C160" s="19"/>
      <c r="D160" s="20"/>
      <c r="E160" s="20"/>
      <c r="F160" s="20"/>
      <c r="G160" s="20"/>
      <c r="H160" s="20"/>
      <c r="I160" s="20"/>
      <c r="J160" s="20"/>
      <c r="K160" s="20"/>
      <c r="L160" s="20"/>
      <c r="N160" s="20"/>
      <c r="O160" s="20"/>
      <c r="Q160" s="20"/>
      <c r="S160" s="21"/>
      <c r="T160" s="21"/>
      <c r="V160" s="22"/>
      <c r="W160" s="22"/>
      <c r="X160" s="22"/>
      <c r="Y160" s="22"/>
    </row>
    <row r="161" spans="2:25" ht="15" hidden="1" customHeight="1" x14ac:dyDescent="0.2">
      <c r="B161" s="88"/>
      <c r="C161" s="19"/>
      <c r="D161" s="20"/>
      <c r="E161" s="20"/>
      <c r="F161" s="20"/>
      <c r="G161" s="20"/>
      <c r="H161" s="20"/>
      <c r="I161" s="20"/>
      <c r="J161" s="20"/>
      <c r="K161" s="20"/>
      <c r="L161" s="20"/>
      <c r="N161" s="20"/>
      <c r="O161" s="20"/>
      <c r="Q161" s="20"/>
      <c r="S161" s="21"/>
      <c r="T161" s="21"/>
      <c r="V161" s="22"/>
      <c r="W161" s="22"/>
      <c r="X161" s="22"/>
      <c r="Y161" s="22"/>
    </row>
    <row r="162" spans="2:25" ht="15" hidden="1" customHeight="1" x14ac:dyDescent="0.2">
      <c r="B162" s="88"/>
      <c r="C162" s="19"/>
      <c r="D162" s="20"/>
      <c r="E162" s="20"/>
      <c r="F162" s="20"/>
      <c r="G162" s="20"/>
      <c r="H162" s="20"/>
      <c r="I162" s="20"/>
      <c r="J162" s="20"/>
      <c r="K162" s="20"/>
      <c r="L162" s="20"/>
      <c r="N162" s="20"/>
      <c r="O162" s="20"/>
      <c r="Q162" s="20"/>
      <c r="S162" s="21"/>
      <c r="T162" s="21"/>
      <c r="V162" s="22"/>
      <c r="W162" s="22"/>
      <c r="X162" s="22"/>
      <c r="Y162" s="22"/>
    </row>
    <row r="163" spans="2:25" ht="15" hidden="1" customHeight="1" x14ac:dyDescent="0.2">
      <c r="B163" s="88"/>
      <c r="C163" s="19"/>
      <c r="D163" s="20"/>
      <c r="E163" s="20"/>
      <c r="F163" s="20"/>
      <c r="G163" s="20"/>
      <c r="H163" s="20"/>
      <c r="I163" s="20"/>
      <c r="J163" s="20"/>
      <c r="K163" s="20"/>
      <c r="L163" s="20"/>
      <c r="N163" s="20"/>
      <c r="O163" s="20"/>
      <c r="Q163" s="20"/>
      <c r="S163" s="21"/>
      <c r="T163" s="21"/>
      <c r="V163" s="22"/>
      <c r="W163" s="22"/>
      <c r="X163" s="22"/>
      <c r="Y163" s="22"/>
    </row>
    <row r="164" spans="2:25" ht="15" hidden="1" customHeight="1" x14ac:dyDescent="0.2">
      <c r="B164" s="88"/>
      <c r="C164" s="19"/>
      <c r="D164" s="20"/>
      <c r="E164" s="20"/>
      <c r="F164" s="20"/>
      <c r="G164" s="20"/>
      <c r="H164" s="20"/>
      <c r="I164" s="20"/>
      <c r="J164" s="20"/>
      <c r="K164" s="20"/>
      <c r="L164" s="20"/>
      <c r="N164" s="20"/>
      <c r="O164" s="20"/>
      <c r="Q164" s="20"/>
      <c r="S164" s="21"/>
      <c r="T164" s="21"/>
      <c r="V164" s="22"/>
      <c r="W164" s="22"/>
      <c r="X164" s="22"/>
      <c r="Y164" s="22"/>
    </row>
    <row r="165" spans="2:25" ht="15" hidden="1" customHeight="1" x14ac:dyDescent="0.2">
      <c r="B165" s="88"/>
      <c r="C165" s="19"/>
      <c r="D165" s="20"/>
      <c r="E165" s="20"/>
      <c r="F165" s="20"/>
      <c r="G165" s="20"/>
      <c r="H165" s="20"/>
      <c r="I165" s="20"/>
      <c r="J165" s="20"/>
      <c r="K165" s="20"/>
      <c r="L165" s="20"/>
      <c r="N165" s="20"/>
      <c r="O165" s="20"/>
      <c r="Q165" s="20"/>
      <c r="S165" s="21"/>
      <c r="T165" s="21"/>
      <c r="V165" s="22"/>
      <c r="W165" s="22"/>
      <c r="X165" s="22"/>
      <c r="Y165" s="22"/>
    </row>
    <row r="166" spans="2:25" ht="15" hidden="1" customHeight="1" x14ac:dyDescent="0.2">
      <c r="B166" s="88"/>
      <c r="C166" s="19"/>
      <c r="D166" s="20"/>
      <c r="E166" s="20"/>
      <c r="F166" s="20"/>
      <c r="G166" s="20"/>
      <c r="H166" s="20"/>
      <c r="I166" s="20"/>
      <c r="J166" s="20"/>
      <c r="K166" s="20"/>
      <c r="L166" s="20"/>
      <c r="N166" s="20"/>
      <c r="O166" s="20"/>
      <c r="Q166" s="20"/>
      <c r="S166" s="21"/>
      <c r="T166" s="21"/>
      <c r="V166" s="22"/>
      <c r="W166" s="22"/>
      <c r="X166" s="22"/>
      <c r="Y166" s="22"/>
    </row>
    <row r="167" spans="2:25" ht="15" hidden="1" customHeight="1" x14ac:dyDescent="0.2">
      <c r="B167" s="88"/>
      <c r="C167" s="19"/>
      <c r="D167" s="20"/>
      <c r="E167" s="20"/>
      <c r="F167" s="20"/>
      <c r="G167" s="20"/>
      <c r="H167" s="20"/>
      <c r="I167" s="20"/>
      <c r="J167" s="20"/>
      <c r="K167" s="20"/>
      <c r="L167" s="20"/>
      <c r="N167" s="20"/>
      <c r="O167" s="20"/>
      <c r="Q167" s="20"/>
      <c r="S167" s="21"/>
      <c r="T167" s="21"/>
      <c r="V167" s="22"/>
      <c r="W167" s="22"/>
      <c r="X167" s="22"/>
      <c r="Y167" s="22"/>
    </row>
    <row r="168" spans="2:25" ht="15" hidden="1" customHeight="1" x14ac:dyDescent="0.2">
      <c r="B168" s="88"/>
      <c r="C168" s="19"/>
      <c r="D168" s="20"/>
      <c r="E168" s="20"/>
      <c r="F168" s="20"/>
      <c r="G168" s="20"/>
      <c r="H168" s="20"/>
      <c r="I168" s="20"/>
      <c r="J168" s="20"/>
      <c r="K168" s="20"/>
      <c r="L168" s="20"/>
      <c r="N168" s="20"/>
      <c r="O168" s="20"/>
      <c r="Q168" s="20"/>
      <c r="S168" s="21"/>
      <c r="T168" s="21"/>
      <c r="V168" s="22"/>
      <c r="W168" s="22"/>
      <c r="X168" s="22"/>
      <c r="Y168" s="22"/>
    </row>
    <row r="169" spans="2:25" ht="15" hidden="1" customHeight="1" x14ac:dyDescent="0.2">
      <c r="B169" s="88"/>
      <c r="C169" s="19"/>
      <c r="D169" s="20"/>
      <c r="E169" s="20"/>
      <c r="F169" s="20"/>
      <c r="G169" s="20"/>
      <c r="H169" s="20"/>
      <c r="I169" s="20"/>
      <c r="J169" s="20"/>
      <c r="K169" s="20"/>
      <c r="L169" s="20"/>
      <c r="N169" s="20"/>
      <c r="O169" s="20"/>
      <c r="Q169" s="20"/>
      <c r="S169" s="21"/>
      <c r="T169" s="21"/>
      <c r="V169" s="22"/>
      <c r="W169" s="22"/>
      <c r="X169" s="22"/>
      <c r="Y169" s="22"/>
    </row>
    <row r="170" spans="2:25" ht="15" hidden="1" customHeight="1" x14ac:dyDescent="0.2">
      <c r="B170" s="88"/>
      <c r="C170" s="19"/>
      <c r="D170" s="20"/>
      <c r="E170" s="20"/>
      <c r="F170" s="20"/>
      <c r="G170" s="20"/>
      <c r="H170" s="20"/>
      <c r="I170" s="20"/>
      <c r="J170" s="20"/>
      <c r="K170" s="20"/>
      <c r="L170" s="20"/>
      <c r="N170" s="20"/>
      <c r="O170" s="20"/>
      <c r="Q170" s="20"/>
      <c r="S170" s="21"/>
      <c r="T170" s="21"/>
      <c r="V170" s="22"/>
      <c r="W170" s="22"/>
      <c r="X170" s="22"/>
      <c r="Y170" s="22"/>
    </row>
    <row r="171" spans="2:25" ht="15" hidden="1" customHeight="1" x14ac:dyDescent="0.2">
      <c r="B171" s="88"/>
      <c r="C171" s="19"/>
      <c r="D171" s="20"/>
      <c r="E171" s="20"/>
      <c r="F171" s="20"/>
      <c r="G171" s="20"/>
      <c r="H171" s="20"/>
      <c r="I171" s="20"/>
      <c r="J171" s="20"/>
      <c r="K171" s="20"/>
      <c r="L171" s="20"/>
      <c r="N171" s="20"/>
      <c r="O171" s="20"/>
      <c r="Q171" s="20"/>
      <c r="S171" s="21"/>
      <c r="T171" s="21"/>
      <c r="V171" s="22"/>
      <c r="W171" s="22"/>
      <c r="X171" s="22"/>
      <c r="Y171" s="22"/>
    </row>
    <row r="172" spans="2:25" ht="15" hidden="1" customHeight="1" x14ac:dyDescent="0.2">
      <c r="B172" s="88"/>
      <c r="C172" s="19"/>
      <c r="D172" s="20"/>
      <c r="E172" s="20"/>
      <c r="F172" s="20"/>
      <c r="G172" s="20"/>
      <c r="H172" s="20"/>
      <c r="I172" s="20"/>
      <c r="J172" s="20"/>
      <c r="K172" s="20"/>
      <c r="L172" s="20"/>
      <c r="N172" s="20"/>
      <c r="O172" s="20"/>
      <c r="Q172" s="20"/>
      <c r="S172" s="21"/>
      <c r="T172" s="21"/>
      <c r="V172" s="22"/>
      <c r="W172" s="22"/>
      <c r="X172" s="22"/>
      <c r="Y172" s="22"/>
    </row>
    <row r="173" spans="2:25" ht="15" hidden="1" customHeight="1" x14ac:dyDescent="0.2">
      <c r="B173" s="88"/>
      <c r="C173" s="19"/>
      <c r="D173" s="20"/>
      <c r="E173" s="20"/>
      <c r="F173" s="20"/>
      <c r="G173" s="20"/>
      <c r="H173" s="20"/>
      <c r="I173" s="20"/>
      <c r="J173" s="20"/>
      <c r="K173" s="20"/>
      <c r="L173" s="20"/>
      <c r="N173" s="20"/>
      <c r="O173" s="20"/>
      <c r="Q173" s="20"/>
      <c r="S173" s="21"/>
      <c r="T173" s="21"/>
      <c r="V173" s="22"/>
      <c r="W173" s="22"/>
      <c r="X173" s="22"/>
      <c r="Y173" s="22"/>
    </row>
    <row r="174" spans="2:25" ht="15" hidden="1" customHeight="1" x14ac:dyDescent="0.2">
      <c r="B174" s="88"/>
      <c r="C174" s="19"/>
      <c r="D174" s="20"/>
      <c r="E174" s="20"/>
      <c r="F174" s="20"/>
      <c r="G174" s="20"/>
      <c r="H174" s="20"/>
      <c r="I174" s="20"/>
      <c r="J174" s="20"/>
      <c r="K174" s="20"/>
      <c r="L174" s="20"/>
      <c r="N174" s="20"/>
      <c r="O174" s="20"/>
      <c r="Q174" s="20"/>
      <c r="S174" s="21"/>
      <c r="T174" s="21"/>
      <c r="V174" s="22"/>
      <c r="W174" s="22"/>
      <c r="X174" s="22"/>
      <c r="Y174" s="22"/>
    </row>
    <row r="175" spans="2:25" ht="15" hidden="1" customHeight="1" x14ac:dyDescent="0.2">
      <c r="B175" s="88"/>
      <c r="C175" s="19"/>
      <c r="D175" s="20"/>
      <c r="E175" s="20"/>
      <c r="F175" s="20"/>
      <c r="G175" s="20"/>
      <c r="H175" s="20"/>
      <c r="I175" s="20"/>
      <c r="J175" s="20"/>
      <c r="K175" s="20"/>
      <c r="L175" s="20"/>
      <c r="N175" s="20"/>
      <c r="O175" s="20"/>
      <c r="Q175" s="20"/>
      <c r="S175" s="21"/>
      <c r="T175" s="21"/>
      <c r="V175" s="22"/>
      <c r="W175" s="22"/>
      <c r="X175" s="22"/>
      <c r="Y175" s="22"/>
    </row>
    <row r="176" spans="2:25" ht="15" hidden="1" customHeight="1" x14ac:dyDescent="0.2">
      <c r="B176" s="88"/>
      <c r="C176" s="19"/>
      <c r="D176" s="20"/>
      <c r="E176" s="20"/>
      <c r="F176" s="20"/>
      <c r="G176" s="20"/>
      <c r="H176" s="20"/>
      <c r="I176" s="20"/>
      <c r="J176" s="20"/>
      <c r="K176" s="20"/>
      <c r="L176" s="20"/>
      <c r="N176" s="20"/>
      <c r="O176" s="20"/>
      <c r="Q176" s="20"/>
      <c r="S176" s="21"/>
      <c r="T176" s="21"/>
      <c r="V176" s="22"/>
      <c r="W176" s="22"/>
      <c r="X176" s="22"/>
      <c r="Y176" s="22"/>
    </row>
    <row r="177" spans="2:25" ht="15" hidden="1" customHeight="1" x14ac:dyDescent="0.2">
      <c r="B177" s="88"/>
      <c r="C177" s="19"/>
      <c r="D177" s="20"/>
      <c r="E177" s="20"/>
      <c r="F177" s="20"/>
      <c r="G177" s="20"/>
      <c r="H177" s="20"/>
      <c r="I177" s="20"/>
      <c r="J177" s="20"/>
      <c r="K177" s="20"/>
      <c r="L177" s="20"/>
      <c r="N177" s="20"/>
      <c r="O177" s="20"/>
      <c r="Q177" s="20"/>
      <c r="S177" s="21"/>
      <c r="T177" s="21"/>
      <c r="V177" s="22"/>
      <c r="W177" s="22"/>
      <c r="X177" s="22"/>
      <c r="Y177" s="22"/>
    </row>
    <row r="178" spans="2:25" ht="15" hidden="1" customHeight="1" x14ac:dyDescent="0.2">
      <c r="B178" s="88"/>
      <c r="C178" s="19"/>
      <c r="D178" s="20"/>
      <c r="E178" s="20"/>
      <c r="F178" s="20"/>
      <c r="G178" s="20"/>
      <c r="H178" s="20"/>
      <c r="I178" s="20"/>
      <c r="J178" s="20"/>
      <c r="K178" s="20"/>
      <c r="L178" s="20"/>
      <c r="N178" s="20"/>
      <c r="O178" s="20"/>
      <c r="Q178" s="20"/>
      <c r="S178" s="21"/>
      <c r="T178" s="21"/>
      <c r="V178" s="22"/>
      <c r="W178" s="22"/>
      <c r="X178" s="22"/>
      <c r="Y178" s="22"/>
    </row>
    <row r="179" spans="2:25" ht="15" hidden="1" customHeight="1" x14ac:dyDescent="0.2">
      <c r="B179" s="88"/>
      <c r="C179" s="19"/>
      <c r="D179" s="20"/>
      <c r="E179" s="20"/>
      <c r="F179" s="20"/>
      <c r="G179" s="20"/>
      <c r="H179" s="20"/>
      <c r="I179" s="20"/>
      <c r="J179" s="20"/>
      <c r="K179" s="20"/>
      <c r="L179" s="20"/>
      <c r="N179" s="20"/>
      <c r="O179" s="20"/>
      <c r="Q179" s="20"/>
      <c r="S179" s="21"/>
      <c r="T179" s="21"/>
      <c r="V179" s="22"/>
      <c r="W179" s="22"/>
      <c r="X179" s="22"/>
      <c r="Y179" s="22"/>
    </row>
    <row r="180" spans="2:25" ht="15" hidden="1" customHeight="1" x14ac:dyDescent="0.2">
      <c r="B180" s="88"/>
      <c r="C180" s="19"/>
      <c r="D180" s="20"/>
      <c r="E180" s="20"/>
      <c r="F180" s="20"/>
      <c r="G180" s="20"/>
      <c r="H180" s="20"/>
      <c r="I180" s="20"/>
      <c r="J180" s="20"/>
      <c r="K180" s="20"/>
      <c r="L180" s="20"/>
      <c r="N180" s="20"/>
      <c r="O180" s="20"/>
      <c r="Q180" s="20"/>
      <c r="S180" s="21"/>
      <c r="T180" s="21"/>
      <c r="V180" s="22"/>
      <c r="W180" s="22"/>
      <c r="X180" s="22"/>
      <c r="Y180" s="22"/>
    </row>
    <row r="181" spans="2:25" ht="15" hidden="1" customHeight="1" x14ac:dyDescent="0.2">
      <c r="B181" s="88"/>
      <c r="C181" s="19"/>
      <c r="D181" s="20"/>
      <c r="E181" s="20"/>
      <c r="F181" s="20"/>
      <c r="G181" s="20"/>
      <c r="H181" s="20"/>
      <c r="I181" s="20"/>
      <c r="J181" s="20"/>
      <c r="K181" s="20"/>
      <c r="L181" s="20"/>
      <c r="N181" s="20"/>
      <c r="O181" s="20"/>
      <c r="Q181" s="20"/>
      <c r="S181" s="21"/>
      <c r="T181" s="21"/>
      <c r="V181" s="22"/>
      <c r="W181" s="22"/>
      <c r="X181" s="22"/>
      <c r="Y181" s="22"/>
    </row>
    <row r="182" spans="2:25" ht="15" hidden="1" customHeight="1" x14ac:dyDescent="0.2">
      <c r="B182" s="88"/>
      <c r="C182" s="19"/>
      <c r="D182" s="20"/>
      <c r="E182" s="20"/>
      <c r="F182" s="20"/>
      <c r="G182" s="20"/>
      <c r="H182" s="20"/>
      <c r="I182" s="20"/>
      <c r="J182" s="20"/>
      <c r="K182" s="20"/>
      <c r="L182" s="20"/>
      <c r="N182" s="20"/>
      <c r="O182" s="20"/>
      <c r="Q182" s="20"/>
      <c r="S182" s="21"/>
      <c r="T182" s="21"/>
      <c r="V182" s="22"/>
      <c r="W182" s="22"/>
      <c r="X182" s="22"/>
      <c r="Y182" s="22"/>
    </row>
    <row r="183" spans="2:25" ht="15" hidden="1" customHeight="1" x14ac:dyDescent="0.2">
      <c r="B183" s="88"/>
      <c r="C183" s="19"/>
      <c r="D183" s="20"/>
      <c r="E183" s="20"/>
      <c r="F183" s="20"/>
      <c r="G183" s="20"/>
      <c r="H183" s="20"/>
      <c r="I183" s="20"/>
      <c r="J183" s="20"/>
      <c r="K183" s="20"/>
      <c r="L183" s="20"/>
      <c r="N183" s="20"/>
      <c r="O183" s="20"/>
      <c r="Q183" s="20"/>
      <c r="S183" s="21"/>
      <c r="T183" s="21"/>
      <c r="V183" s="22"/>
      <c r="W183" s="22"/>
      <c r="X183" s="22"/>
      <c r="Y183" s="22"/>
    </row>
    <row r="184" spans="2:25" ht="15" hidden="1" customHeight="1" x14ac:dyDescent="0.2">
      <c r="B184" s="88"/>
      <c r="C184" s="19"/>
      <c r="D184" s="20"/>
      <c r="E184" s="20"/>
      <c r="F184" s="20"/>
      <c r="G184" s="20"/>
      <c r="H184" s="20"/>
      <c r="I184" s="20"/>
      <c r="J184" s="20"/>
      <c r="K184" s="20"/>
      <c r="L184" s="20"/>
      <c r="N184" s="20"/>
      <c r="O184" s="20"/>
      <c r="Q184" s="20"/>
      <c r="S184" s="21"/>
      <c r="T184" s="21"/>
      <c r="V184" s="22"/>
      <c r="W184" s="22"/>
      <c r="X184" s="22"/>
      <c r="Y184" s="22"/>
    </row>
    <row r="185" spans="2:25" ht="15" hidden="1" customHeight="1" x14ac:dyDescent="0.2">
      <c r="B185" s="88"/>
      <c r="C185" s="19"/>
      <c r="D185" s="20"/>
      <c r="E185" s="20"/>
      <c r="F185" s="20"/>
      <c r="G185" s="20"/>
      <c r="H185" s="20"/>
      <c r="I185" s="20"/>
      <c r="J185" s="20"/>
      <c r="K185" s="20"/>
      <c r="L185" s="20"/>
      <c r="N185" s="20"/>
      <c r="O185" s="20"/>
      <c r="Q185" s="20"/>
      <c r="S185" s="21"/>
      <c r="T185" s="21"/>
      <c r="V185" s="22"/>
      <c r="W185" s="22"/>
      <c r="X185" s="22"/>
      <c r="Y185" s="22"/>
    </row>
    <row r="186" spans="2:25" ht="15" hidden="1" customHeight="1" x14ac:dyDescent="0.2">
      <c r="B186" s="88"/>
      <c r="C186" s="19"/>
      <c r="D186" s="20"/>
      <c r="E186" s="20"/>
      <c r="F186" s="20"/>
      <c r="G186" s="20"/>
      <c r="H186" s="20"/>
      <c r="I186" s="20"/>
      <c r="J186" s="20"/>
      <c r="K186" s="20"/>
      <c r="L186" s="20"/>
      <c r="N186" s="20"/>
      <c r="O186" s="20"/>
      <c r="Q186" s="20"/>
      <c r="S186" s="21"/>
      <c r="T186" s="21"/>
      <c r="V186" s="22"/>
      <c r="W186" s="22"/>
      <c r="X186" s="22"/>
      <c r="Y186" s="22"/>
    </row>
    <row r="187" spans="2:25" ht="15" hidden="1" customHeight="1" x14ac:dyDescent="0.2">
      <c r="B187" s="88"/>
      <c r="C187" s="19"/>
      <c r="D187" s="20"/>
      <c r="E187" s="20"/>
      <c r="F187" s="20"/>
      <c r="G187" s="20"/>
      <c r="H187" s="20"/>
      <c r="I187" s="20"/>
      <c r="J187" s="20"/>
      <c r="K187" s="20"/>
      <c r="L187" s="20"/>
      <c r="N187" s="20"/>
      <c r="O187" s="20"/>
      <c r="Q187" s="20"/>
      <c r="S187" s="21"/>
      <c r="T187" s="21"/>
      <c r="V187" s="22"/>
      <c r="W187" s="22"/>
      <c r="X187" s="22"/>
      <c r="Y187" s="22"/>
    </row>
    <row r="188" spans="2:25" ht="15" hidden="1" customHeight="1" x14ac:dyDescent="0.2">
      <c r="B188" s="88"/>
      <c r="C188" s="19"/>
      <c r="D188" s="20"/>
      <c r="E188" s="20"/>
      <c r="F188" s="20"/>
      <c r="G188" s="20"/>
      <c r="H188" s="20"/>
      <c r="I188" s="20"/>
      <c r="J188" s="20"/>
      <c r="K188" s="20"/>
      <c r="L188" s="20"/>
      <c r="N188" s="20"/>
      <c r="O188" s="20"/>
      <c r="Q188" s="20"/>
      <c r="S188" s="21"/>
      <c r="T188" s="21"/>
      <c r="V188" s="22"/>
      <c r="W188" s="22"/>
      <c r="X188" s="22"/>
      <c r="Y188" s="22"/>
    </row>
    <row r="189" spans="2:25" ht="15" hidden="1" customHeight="1" x14ac:dyDescent="0.2">
      <c r="B189" s="88"/>
      <c r="C189" s="19"/>
      <c r="D189" s="20"/>
      <c r="E189" s="20"/>
      <c r="F189" s="20"/>
      <c r="G189" s="20"/>
      <c r="H189" s="20"/>
      <c r="I189" s="20"/>
      <c r="J189" s="20"/>
      <c r="K189" s="20"/>
      <c r="L189" s="20"/>
      <c r="N189" s="20"/>
      <c r="O189" s="20"/>
      <c r="Q189" s="20"/>
      <c r="S189" s="21"/>
      <c r="T189" s="21"/>
      <c r="V189" s="22"/>
      <c r="W189" s="22"/>
      <c r="X189" s="22"/>
      <c r="Y189" s="22"/>
    </row>
    <row r="190" spans="2:25" ht="15" hidden="1" customHeight="1" x14ac:dyDescent="0.2">
      <c r="B190" s="88"/>
      <c r="C190" s="19"/>
      <c r="D190" s="20"/>
      <c r="E190" s="20"/>
      <c r="F190" s="20"/>
      <c r="G190" s="20"/>
      <c r="H190" s="20"/>
      <c r="I190" s="20"/>
      <c r="J190" s="20"/>
      <c r="K190" s="20"/>
      <c r="L190" s="20"/>
      <c r="N190" s="20"/>
      <c r="O190" s="20"/>
      <c r="Q190" s="20"/>
      <c r="S190" s="21"/>
      <c r="T190" s="21"/>
      <c r="V190" s="22"/>
      <c r="W190" s="22"/>
      <c r="X190" s="22"/>
      <c r="Y190" s="22"/>
    </row>
    <row r="191" spans="2:25" ht="15" hidden="1" customHeight="1" x14ac:dyDescent="0.2">
      <c r="B191" s="88"/>
      <c r="C191" s="19"/>
      <c r="D191" s="20"/>
      <c r="E191" s="20"/>
      <c r="F191" s="20"/>
      <c r="G191" s="20"/>
      <c r="H191" s="20"/>
      <c r="I191" s="20"/>
      <c r="J191" s="20"/>
      <c r="K191" s="20"/>
      <c r="L191" s="20"/>
      <c r="N191" s="20"/>
      <c r="O191" s="20"/>
      <c r="Q191" s="20"/>
      <c r="S191" s="21"/>
      <c r="T191" s="21"/>
      <c r="V191" s="22"/>
      <c r="W191" s="22"/>
      <c r="X191" s="22"/>
      <c r="Y191" s="22"/>
    </row>
    <row r="192" spans="2:25" ht="15" hidden="1" customHeight="1" x14ac:dyDescent="0.2">
      <c r="B192" s="88"/>
      <c r="C192" s="19"/>
      <c r="D192" s="20"/>
      <c r="E192" s="20"/>
      <c r="F192" s="20"/>
      <c r="G192" s="20"/>
      <c r="H192" s="20"/>
      <c r="I192" s="20"/>
      <c r="J192" s="20"/>
      <c r="K192" s="20"/>
      <c r="L192" s="20"/>
      <c r="N192" s="20"/>
      <c r="O192" s="20"/>
      <c r="Q192" s="20"/>
      <c r="S192" s="21"/>
      <c r="T192" s="21"/>
      <c r="V192" s="22"/>
      <c r="W192" s="22"/>
      <c r="X192" s="22"/>
      <c r="Y192" s="22"/>
    </row>
    <row r="193" spans="2:25" ht="15" hidden="1" customHeight="1" x14ac:dyDescent="0.2">
      <c r="B193" s="88"/>
      <c r="C193" s="19"/>
      <c r="D193" s="20"/>
      <c r="E193" s="20"/>
      <c r="F193" s="20"/>
      <c r="G193" s="20"/>
      <c r="H193" s="20"/>
      <c r="I193" s="20"/>
      <c r="J193" s="20"/>
      <c r="K193" s="20"/>
      <c r="L193" s="20"/>
      <c r="N193" s="20"/>
      <c r="O193" s="20"/>
      <c r="Q193" s="20"/>
      <c r="S193" s="21"/>
      <c r="T193" s="21"/>
      <c r="V193" s="22"/>
      <c r="W193" s="22"/>
      <c r="X193" s="22"/>
      <c r="Y193" s="22"/>
    </row>
    <row r="194" spans="2:25" ht="15" hidden="1" customHeight="1" x14ac:dyDescent="0.2">
      <c r="B194" s="88"/>
      <c r="C194" s="19"/>
      <c r="D194" s="20"/>
      <c r="E194" s="20"/>
      <c r="F194" s="20"/>
      <c r="G194" s="20"/>
      <c r="H194" s="20"/>
      <c r="I194" s="20"/>
      <c r="J194" s="20"/>
      <c r="K194" s="20"/>
      <c r="L194" s="20"/>
      <c r="N194" s="20"/>
      <c r="O194" s="20"/>
      <c r="Q194" s="20"/>
      <c r="S194" s="21"/>
      <c r="T194" s="21"/>
      <c r="V194" s="22"/>
      <c r="W194" s="22"/>
      <c r="X194" s="22"/>
      <c r="Y194" s="22"/>
    </row>
    <row r="195" spans="2:25" ht="15" hidden="1" customHeight="1" x14ac:dyDescent="0.2">
      <c r="B195" s="88"/>
      <c r="C195" s="19"/>
      <c r="D195" s="20"/>
      <c r="E195" s="20"/>
      <c r="F195" s="20"/>
      <c r="G195" s="20"/>
      <c r="H195" s="20"/>
      <c r="I195" s="20"/>
      <c r="J195" s="20"/>
      <c r="K195" s="20"/>
      <c r="L195" s="20"/>
      <c r="N195" s="20"/>
      <c r="O195" s="20"/>
      <c r="Q195" s="20"/>
      <c r="S195" s="21"/>
      <c r="T195" s="21"/>
      <c r="V195" s="22"/>
      <c r="W195" s="22"/>
      <c r="X195" s="22"/>
      <c r="Y195" s="22"/>
    </row>
    <row r="196" spans="2:25" ht="15" hidden="1" customHeight="1" x14ac:dyDescent="0.2">
      <c r="B196" s="88"/>
      <c r="C196" s="19"/>
      <c r="D196" s="20"/>
      <c r="E196" s="20"/>
      <c r="F196" s="20"/>
      <c r="G196" s="20"/>
      <c r="H196" s="20"/>
      <c r="I196" s="20"/>
      <c r="J196" s="20"/>
      <c r="K196" s="20"/>
      <c r="L196" s="20"/>
      <c r="N196" s="20"/>
      <c r="O196" s="20"/>
      <c r="Q196" s="20"/>
      <c r="S196" s="21"/>
      <c r="T196" s="21"/>
      <c r="V196" s="22"/>
      <c r="W196" s="22"/>
      <c r="X196" s="22"/>
      <c r="Y196" s="22"/>
    </row>
    <row r="197" spans="2:25" ht="15" hidden="1" customHeight="1" x14ac:dyDescent="0.2">
      <c r="B197" s="88"/>
      <c r="C197" s="19"/>
      <c r="D197" s="20"/>
      <c r="E197" s="20"/>
      <c r="F197" s="20"/>
      <c r="G197" s="20"/>
      <c r="H197" s="20"/>
      <c r="I197" s="20"/>
      <c r="J197" s="20"/>
      <c r="K197" s="20"/>
      <c r="L197" s="20"/>
      <c r="N197" s="20"/>
      <c r="O197" s="20"/>
      <c r="Q197" s="20"/>
      <c r="S197" s="21"/>
      <c r="T197" s="21"/>
      <c r="V197" s="22"/>
      <c r="W197" s="22"/>
      <c r="X197" s="22"/>
      <c r="Y197" s="22"/>
    </row>
    <row r="198" spans="2:25" ht="15" hidden="1" customHeight="1" x14ac:dyDescent="0.2">
      <c r="B198" s="88"/>
      <c r="C198" s="19"/>
      <c r="D198" s="20"/>
      <c r="E198" s="20"/>
      <c r="F198" s="20"/>
      <c r="G198" s="20"/>
      <c r="H198" s="20"/>
      <c r="I198" s="20"/>
      <c r="J198" s="20"/>
      <c r="K198" s="20"/>
      <c r="L198" s="20"/>
      <c r="N198" s="20"/>
      <c r="O198" s="20"/>
      <c r="Q198" s="20"/>
      <c r="S198" s="21"/>
      <c r="T198" s="21"/>
      <c r="V198" s="22"/>
      <c r="W198" s="22"/>
      <c r="X198" s="22"/>
      <c r="Y198" s="22"/>
    </row>
    <row r="199" spans="2:25" ht="15" hidden="1" customHeight="1" x14ac:dyDescent="0.2">
      <c r="B199" s="88"/>
      <c r="C199" s="19"/>
      <c r="D199" s="20"/>
      <c r="E199" s="20"/>
      <c r="F199" s="20"/>
      <c r="G199" s="20"/>
      <c r="H199" s="20"/>
      <c r="I199" s="20"/>
      <c r="J199" s="20"/>
      <c r="K199" s="20"/>
      <c r="L199" s="20"/>
      <c r="N199" s="20"/>
      <c r="O199" s="20"/>
      <c r="Q199" s="20"/>
      <c r="S199" s="21"/>
      <c r="T199" s="21"/>
      <c r="V199" s="22"/>
      <c r="W199" s="22"/>
      <c r="X199" s="22"/>
      <c r="Y199" s="22"/>
    </row>
    <row r="200" spans="2:25" ht="15" hidden="1" customHeight="1" x14ac:dyDescent="0.2">
      <c r="B200" s="88"/>
      <c r="C200" s="19"/>
      <c r="D200" s="20"/>
      <c r="E200" s="20"/>
      <c r="F200" s="20"/>
      <c r="G200" s="20"/>
      <c r="H200" s="20"/>
      <c r="I200" s="20"/>
      <c r="J200" s="20"/>
      <c r="K200" s="20"/>
      <c r="L200" s="20"/>
      <c r="N200" s="20"/>
      <c r="O200" s="20"/>
      <c r="Q200" s="20"/>
      <c r="S200" s="21"/>
      <c r="T200" s="21"/>
      <c r="V200" s="22"/>
      <c r="W200" s="22"/>
      <c r="X200" s="22"/>
      <c r="Y200" s="22"/>
    </row>
    <row r="201" spans="2:25" ht="15" hidden="1" customHeight="1" x14ac:dyDescent="0.2">
      <c r="B201" s="88"/>
      <c r="C201" s="19"/>
      <c r="D201" s="20"/>
      <c r="E201" s="20"/>
      <c r="F201" s="20"/>
      <c r="G201" s="20"/>
      <c r="H201" s="20"/>
      <c r="I201" s="20"/>
      <c r="J201" s="20"/>
      <c r="K201" s="20"/>
      <c r="L201" s="20"/>
      <c r="N201" s="20"/>
      <c r="O201" s="20"/>
      <c r="Q201" s="20"/>
      <c r="S201" s="21"/>
      <c r="T201" s="21"/>
      <c r="V201" s="22"/>
      <c r="W201" s="22"/>
      <c r="X201" s="22"/>
      <c r="Y201" s="22"/>
    </row>
    <row r="202" spans="2:25" ht="15" hidden="1" customHeight="1" x14ac:dyDescent="0.2">
      <c r="B202" s="88"/>
      <c r="C202" s="19"/>
      <c r="D202" s="20"/>
      <c r="E202" s="20"/>
      <c r="F202" s="20"/>
      <c r="G202" s="20"/>
      <c r="H202" s="20"/>
      <c r="I202" s="20"/>
      <c r="J202" s="20"/>
      <c r="K202" s="20"/>
      <c r="L202" s="20"/>
      <c r="N202" s="20"/>
      <c r="O202" s="20"/>
      <c r="Q202" s="20"/>
      <c r="S202" s="21"/>
      <c r="T202" s="21"/>
      <c r="V202" s="22"/>
      <c r="W202" s="22"/>
      <c r="X202" s="22"/>
      <c r="Y202" s="22"/>
    </row>
    <row r="203" spans="2:25" ht="15" hidden="1" customHeight="1" x14ac:dyDescent="0.2">
      <c r="B203" s="88"/>
      <c r="C203" s="19"/>
      <c r="D203" s="20"/>
      <c r="E203" s="20"/>
      <c r="F203" s="20"/>
      <c r="G203" s="20"/>
      <c r="H203" s="20"/>
      <c r="I203" s="20"/>
      <c r="J203" s="20"/>
      <c r="K203" s="20"/>
      <c r="L203" s="20"/>
      <c r="N203" s="20"/>
      <c r="O203" s="20"/>
      <c r="Q203" s="20"/>
      <c r="S203" s="21"/>
      <c r="T203" s="21"/>
      <c r="V203" s="22"/>
      <c r="W203" s="22"/>
      <c r="X203" s="22"/>
      <c r="Y203" s="22"/>
    </row>
    <row r="204" spans="2:25" ht="15" hidden="1" customHeight="1" x14ac:dyDescent="0.2">
      <c r="B204" s="88"/>
      <c r="C204" s="19"/>
      <c r="D204" s="20"/>
      <c r="E204" s="20"/>
      <c r="F204" s="20"/>
      <c r="G204" s="20"/>
      <c r="H204" s="20"/>
      <c r="I204" s="20"/>
      <c r="J204" s="20"/>
      <c r="K204" s="20"/>
      <c r="L204" s="20"/>
      <c r="N204" s="20"/>
      <c r="O204" s="20"/>
      <c r="Q204" s="20"/>
      <c r="S204" s="21"/>
      <c r="T204" s="21"/>
      <c r="V204" s="22"/>
      <c r="W204" s="22"/>
      <c r="X204" s="22"/>
      <c r="Y204" s="22"/>
    </row>
    <row r="205" spans="2:25" ht="15" hidden="1" customHeight="1" x14ac:dyDescent="0.2">
      <c r="B205" s="88"/>
      <c r="C205" s="19"/>
      <c r="D205" s="20"/>
      <c r="E205" s="20"/>
      <c r="F205" s="20"/>
      <c r="G205" s="20"/>
      <c r="H205" s="20"/>
      <c r="I205" s="20"/>
      <c r="J205" s="20"/>
      <c r="K205" s="20"/>
      <c r="L205" s="20"/>
      <c r="N205" s="20"/>
      <c r="O205" s="20"/>
      <c r="Q205" s="20"/>
      <c r="S205" s="21"/>
      <c r="T205" s="21"/>
      <c r="V205" s="22"/>
      <c r="W205" s="22"/>
      <c r="X205" s="22"/>
      <c r="Y205" s="22"/>
    </row>
    <row r="206" spans="2:25" ht="15" hidden="1" customHeight="1" x14ac:dyDescent="0.2">
      <c r="B206" s="88"/>
      <c r="C206" s="19"/>
      <c r="D206" s="20"/>
      <c r="E206" s="20"/>
      <c r="F206" s="20"/>
      <c r="G206" s="20"/>
      <c r="H206" s="20"/>
      <c r="I206" s="20"/>
      <c r="J206" s="20"/>
      <c r="K206" s="20"/>
      <c r="L206" s="20"/>
      <c r="N206" s="20"/>
      <c r="O206" s="20"/>
      <c r="Q206" s="20"/>
      <c r="S206" s="21"/>
      <c r="T206" s="21"/>
      <c r="V206" s="22"/>
      <c r="W206" s="22"/>
      <c r="X206" s="22"/>
      <c r="Y206" s="22"/>
    </row>
    <row r="207" spans="2:25" ht="15" hidden="1" customHeight="1" x14ac:dyDescent="0.2">
      <c r="B207" s="88"/>
      <c r="C207" s="19"/>
      <c r="D207" s="20"/>
      <c r="E207" s="20"/>
      <c r="F207" s="20"/>
      <c r="G207" s="20"/>
      <c r="H207" s="20"/>
      <c r="I207" s="20"/>
      <c r="J207" s="20"/>
      <c r="K207" s="20"/>
      <c r="L207" s="20"/>
      <c r="N207" s="20"/>
      <c r="O207" s="20"/>
      <c r="Q207" s="20"/>
      <c r="S207" s="21"/>
      <c r="T207" s="21"/>
      <c r="V207" s="22"/>
      <c r="W207" s="22"/>
      <c r="X207" s="22"/>
      <c r="Y207" s="22"/>
    </row>
    <row r="208" spans="2:25" ht="15" hidden="1" customHeight="1" x14ac:dyDescent="0.2">
      <c r="B208" s="88"/>
      <c r="C208" s="19"/>
      <c r="D208" s="20"/>
      <c r="E208" s="20"/>
      <c r="F208" s="20"/>
      <c r="G208" s="20"/>
      <c r="H208" s="20"/>
      <c r="I208" s="20"/>
      <c r="J208" s="20"/>
      <c r="K208" s="20"/>
      <c r="L208" s="20"/>
      <c r="N208" s="20"/>
      <c r="O208" s="20"/>
      <c r="Q208" s="20"/>
      <c r="S208" s="21"/>
      <c r="T208" s="21"/>
      <c r="V208" s="22"/>
      <c r="W208" s="22"/>
      <c r="X208" s="22"/>
      <c r="Y208" s="22"/>
    </row>
    <row r="209" spans="2:25" ht="15" hidden="1" customHeight="1" x14ac:dyDescent="0.2">
      <c r="B209" s="88"/>
      <c r="C209" s="19"/>
      <c r="D209" s="20"/>
      <c r="E209" s="20"/>
      <c r="F209" s="20"/>
      <c r="G209" s="20"/>
      <c r="H209" s="20"/>
      <c r="I209" s="20"/>
      <c r="J209" s="20"/>
      <c r="K209" s="20"/>
      <c r="L209" s="20"/>
      <c r="N209" s="20"/>
      <c r="O209" s="20"/>
      <c r="Q209" s="20"/>
      <c r="S209" s="21"/>
      <c r="T209" s="21"/>
      <c r="V209" s="22"/>
      <c r="W209" s="22"/>
      <c r="X209" s="22"/>
      <c r="Y209" s="22"/>
    </row>
    <row r="210" spans="2:25" ht="15" hidden="1" customHeight="1" x14ac:dyDescent="0.2">
      <c r="B210" s="88"/>
      <c r="C210" s="19"/>
      <c r="D210" s="20"/>
      <c r="E210" s="20"/>
      <c r="F210" s="20"/>
      <c r="G210" s="20"/>
      <c r="H210" s="20"/>
      <c r="I210" s="20"/>
      <c r="J210" s="20"/>
      <c r="K210" s="20"/>
      <c r="L210" s="20"/>
      <c r="N210" s="20"/>
      <c r="O210" s="20"/>
      <c r="Q210" s="20"/>
      <c r="S210" s="21"/>
      <c r="T210" s="21"/>
      <c r="V210" s="22"/>
      <c r="W210" s="22"/>
      <c r="X210" s="22"/>
      <c r="Y210" s="22"/>
    </row>
    <row r="211" spans="2:25" ht="15" hidden="1" customHeight="1" x14ac:dyDescent="0.2">
      <c r="B211" s="88"/>
      <c r="C211" s="19"/>
      <c r="D211" s="20"/>
      <c r="E211" s="20"/>
      <c r="F211" s="20"/>
      <c r="G211" s="20"/>
      <c r="H211" s="20"/>
      <c r="I211" s="20"/>
      <c r="J211" s="20"/>
      <c r="K211" s="20"/>
      <c r="L211" s="20"/>
      <c r="N211" s="20"/>
      <c r="O211" s="20"/>
      <c r="Q211" s="20"/>
      <c r="S211" s="21"/>
      <c r="T211" s="21"/>
      <c r="V211" s="22"/>
      <c r="W211" s="22"/>
      <c r="X211" s="22"/>
      <c r="Y211" s="22"/>
    </row>
    <row r="212" spans="2:25" ht="15" hidden="1" customHeight="1" x14ac:dyDescent="0.2">
      <c r="B212" s="88"/>
      <c r="C212" s="19"/>
      <c r="D212" s="20"/>
      <c r="E212" s="20"/>
      <c r="F212" s="20"/>
      <c r="G212" s="20"/>
      <c r="H212" s="20"/>
      <c r="I212" s="20"/>
      <c r="J212" s="20"/>
      <c r="K212" s="20"/>
      <c r="L212" s="20"/>
      <c r="N212" s="20"/>
      <c r="O212" s="20"/>
      <c r="Q212" s="20"/>
      <c r="S212" s="21"/>
      <c r="T212" s="21"/>
      <c r="V212" s="22"/>
      <c r="W212" s="22"/>
      <c r="X212" s="22"/>
      <c r="Y212" s="22"/>
    </row>
    <row r="213" spans="2:25" ht="15" hidden="1" customHeight="1" x14ac:dyDescent="0.2">
      <c r="B213" s="88"/>
      <c r="C213" s="19"/>
      <c r="D213" s="20"/>
      <c r="E213" s="20"/>
      <c r="F213" s="20"/>
      <c r="G213" s="20"/>
      <c r="H213" s="20"/>
      <c r="I213" s="20"/>
      <c r="J213" s="20"/>
      <c r="K213" s="20"/>
      <c r="L213" s="20"/>
      <c r="N213" s="20"/>
      <c r="O213" s="20"/>
      <c r="Q213" s="20"/>
      <c r="S213" s="21"/>
      <c r="T213" s="21"/>
      <c r="V213" s="22"/>
      <c r="W213" s="22"/>
      <c r="X213" s="22"/>
      <c r="Y213" s="22"/>
    </row>
    <row r="214" spans="2:25" ht="15" hidden="1" customHeight="1" x14ac:dyDescent="0.2">
      <c r="B214" s="88"/>
      <c r="C214" s="19"/>
      <c r="D214" s="20"/>
      <c r="E214" s="20"/>
      <c r="F214" s="20"/>
      <c r="G214" s="20"/>
      <c r="H214" s="20"/>
      <c r="I214" s="20"/>
      <c r="J214" s="20"/>
      <c r="K214" s="20"/>
      <c r="L214" s="20"/>
      <c r="N214" s="20"/>
      <c r="O214" s="20"/>
      <c r="Q214" s="20"/>
      <c r="S214" s="21"/>
      <c r="T214" s="21"/>
      <c r="V214" s="22"/>
      <c r="W214" s="22"/>
      <c r="X214" s="22"/>
      <c r="Y214" s="22"/>
    </row>
    <row r="215" spans="2:25" ht="15" hidden="1" customHeight="1" x14ac:dyDescent="0.2">
      <c r="B215" s="88"/>
      <c r="C215" s="19"/>
      <c r="D215" s="20"/>
      <c r="E215" s="20"/>
      <c r="F215" s="20"/>
      <c r="G215" s="20"/>
      <c r="H215" s="20"/>
      <c r="I215" s="20"/>
      <c r="J215" s="20"/>
      <c r="K215" s="20"/>
      <c r="L215" s="20"/>
      <c r="N215" s="20"/>
      <c r="O215" s="20"/>
      <c r="Q215" s="20"/>
      <c r="S215" s="21"/>
      <c r="T215" s="21"/>
      <c r="V215" s="22"/>
      <c r="W215" s="22"/>
      <c r="X215" s="22"/>
      <c r="Y215" s="22"/>
    </row>
    <row r="216" spans="2:25" ht="15" hidden="1" customHeight="1" x14ac:dyDescent="0.2">
      <c r="B216" s="88"/>
      <c r="C216" s="19"/>
      <c r="D216" s="20"/>
      <c r="E216" s="20"/>
      <c r="F216" s="20"/>
      <c r="G216" s="20"/>
      <c r="H216" s="20"/>
      <c r="I216" s="20"/>
      <c r="J216" s="20"/>
      <c r="K216" s="20"/>
      <c r="L216" s="20"/>
      <c r="N216" s="20"/>
      <c r="O216" s="20"/>
      <c r="Q216" s="20"/>
      <c r="S216" s="21"/>
      <c r="T216" s="21"/>
      <c r="V216" s="22"/>
      <c r="W216" s="22"/>
      <c r="X216" s="22"/>
      <c r="Y216" s="22"/>
    </row>
    <row r="217" spans="2:25" ht="15" hidden="1" customHeight="1" x14ac:dyDescent="0.2">
      <c r="B217" s="88"/>
      <c r="C217" s="19"/>
      <c r="D217" s="20"/>
      <c r="E217" s="20"/>
      <c r="F217" s="20"/>
      <c r="G217" s="20"/>
      <c r="H217" s="20"/>
      <c r="I217" s="20"/>
      <c r="J217" s="20"/>
      <c r="K217" s="20"/>
      <c r="L217" s="20"/>
      <c r="N217" s="20"/>
      <c r="O217" s="20"/>
      <c r="Q217" s="20"/>
      <c r="S217" s="21"/>
      <c r="T217" s="21"/>
      <c r="V217" s="22"/>
      <c r="W217" s="22"/>
      <c r="X217" s="22"/>
      <c r="Y217" s="22"/>
    </row>
    <row r="218" spans="2:25" ht="15" hidden="1" customHeight="1" x14ac:dyDescent="0.2">
      <c r="B218" s="88"/>
      <c r="C218" s="19"/>
      <c r="D218" s="20"/>
      <c r="E218" s="20"/>
      <c r="F218" s="20"/>
      <c r="G218" s="20"/>
      <c r="H218" s="20"/>
      <c r="I218" s="20"/>
      <c r="J218" s="20"/>
      <c r="K218" s="20"/>
      <c r="L218" s="20"/>
      <c r="N218" s="20"/>
      <c r="O218" s="20"/>
      <c r="Q218" s="20"/>
      <c r="S218" s="21"/>
      <c r="T218" s="21"/>
      <c r="V218" s="22"/>
      <c r="W218" s="22"/>
      <c r="X218" s="22"/>
      <c r="Y218" s="22"/>
    </row>
    <row r="219" spans="2:25" ht="15" hidden="1" customHeight="1" x14ac:dyDescent="0.2">
      <c r="B219" s="88"/>
      <c r="C219" s="19"/>
      <c r="D219" s="20"/>
      <c r="E219" s="20"/>
      <c r="F219" s="20"/>
      <c r="G219" s="20"/>
      <c r="H219" s="20"/>
      <c r="I219" s="20"/>
      <c r="J219" s="20"/>
      <c r="K219" s="20"/>
      <c r="L219" s="20"/>
      <c r="N219" s="20"/>
      <c r="O219" s="20"/>
      <c r="Q219" s="20"/>
      <c r="S219" s="21"/>
      <c r="T219" s="21"/>
      <c r="V219" s="22"/>
      <c r="W219" s="22"/>
      <c r="X219" s="22"/>
      <c r="Y219" s="22"/>
    </row>
    <row r="220" spans="2:25" ht="15" hidden="1" customHeight="1" x14ac:dyDescent="0.2">
      <c r="B220" s="88"/>
      <c r="C220" s="19"/>
      <c r="D220" s="20"/>
      <c r="E220" s="20"/>
      <c r="F220" s="20"/>
      <c r="G220" s="20"/>
      <c r="H220" s="20"/>
      <c r="I220" s="20"/>
      <c r="J220" s="20"/>
      <c r="K220" s="20"/>
      <c r="L220" s="20"/>
      <c r="N220" s="20"/>
      <c r="O220" s="20"/>
      <c r="Q220" s="20"/>
      <c r="S220" s="21"/>
      <c r="T220" s="21"/>
      <c r="V220" s="22"/>
      <c r="W220" s="22"/>
      <c r="X220" s="22"/>
      <c r="Y220" s="22"/>
    </row>
    <row r="221" spans="2:25" ht="15" hidden="1" customHeight="1" x14ac:dyDescent="0.2">
      <c r="B221" s="88"/>
      <c r="C221" s="19"/>
      <c r="D221" s="20"/>
      <c r="E221" s="20"/>
      <c r="F221" s="20"/>
      <c r="G221" s="20"/>
      <c r="H221" s="20"/>
      <c r="I221" s="20"/>
      <c r="J221" s="20"/>
      <c r="K221" s="20"/>
      <c r="L221" s="20"/>
      <c r="N221" s="20"/>
      <c r="O221" s="20"/>
      <c r="Q221" s="20"/>
      <c r="S221" s="21"/>
      <c r="T221" s="21"/>
      <c r="V221" s="22"/>
      <c r="W221" s="22"/>
      <c r="X221" s="22"/>
      <c r="Y221" s="22"/>
    </row>
    <row r="222" spans="2:25" ht="15" hidden="1" customHeight="1" x14ac:dyDescent="0.2">
      <c r="B222" s="88"/>
      <c r="C222" s="19"/>
      <c r="D222" s="20"/>
      <c r="E222" s="20"/>
      <c r="F222" s="20"/>
      <c r="G222" s="20"/>
      <c r="H222" s="20"/>
      <c r="I222" s="20"/>
      <c r="J222" s="20"/>
      <c r="K222" s="20"/>
      <c r="L222" s="20"/>
      <c r="N222" s="20"/>
      <c r="O222" s="20"/>
      <c r="Q222" s="20"/>
      <c r="S222" s="21"/>
      <c r="T222" s="21"/>
      <c r="V222" s="22"/>
      <c r="W222" s="22"/>
      <c r="X222" s="22"/>
      <c r="Y222" s="22"/>
    </row>
    <row r="223" spans="2:25" ht="15" hidden="1" customHeight="1" x14ac:dyDescent="0.2">
      <c r="B223" s="88"/>
      <c r="C223" s="19"/>
      <c r="D223" s="20"/>
      <c r="E223" s="20"/>
      <c r="F223" s="20"/>
      <c r="G223" s="20"/>
      <c r="H223" s="20"/>
      <c r="I223" s="20"/>
      <c r="J223" s="20"/>
      <c r="K223" s="20"/>
      <c r="L223" s="20"/>
      <c r="N223" s="20"/>
      <c r="O223" s="20"/>
      <c r="Q223" s="20"/>
      <c r="S223" s="21"/>
      <c r="T223" s="21"/>
      <c r="V223" s="22"/>
      <c r="W223" s="22"/>
      <c r="X223" s="22"/>
      <c r="Y223" s="22"/>
    </row>
    <row r="224" spans="2:25" ht="15" hidden="1" customHeight="1" x14ac:dyDescent="0.2">
      <c r="B224" s="88"/>
      <c r="C224" s="19"/>
      <c r="D224" s="20"/>
      <c r="E224" s="20"/>
      <c r="F224" s="20"/>
      <c r="G224" s="20"/>
      <c r="H224" s="20"/>
      <c r="I224" s="20"/>
      <c r="J224" s="20"/>
      <c r="K224" s="20"/>
      <c r="L224" s="20"/>
      <c r="N224" s="20"/>
      <c r="O224" s="20"/>
      <c r="Q224" s="20"/>
      <c r="S224" s="21"/>
      <c r="T224" s="21"/>
      <c r="V224" s="22"/>
      <c r="W224" s="22"/>
      <c r="X224" s="22"/>
      <c r="Y224" s="22"/>
    </row>
    <row r="225" spans="2:25" ht="15" hidden="1" customHeight="1" x14ac:dyDescent="0.2">
      <c r="B225" s="88"/>
      <c r="C225" s="19"/>
      <c r="D225" s="20"/>
      <c r="E225" s="20"/>
      <c r="F225" s="20"/>
      <c r="G225" s="20"/>
      <c r="H225" s="20"/>
      <c r="I225" s="20"/>
      <c r="J225" s="20"/>
      <c r="K225" s="20"/>
      <c r="L225" s="20"/>
      <c r="N225" s="20"/>
      <c r="O225" s="20"/>
      <c r="Q225" s="20"/>
      <c r="S225" s="21"/>
      <c r="T225" s="21"/>
      <c r="V225" s="22"/>
      <c r="W225" s="22"/>
      <c r="X225" s="22"/>
      <c r="Y225" s="22"/>
    </row>
    <row r="226" spans="2:25" ht="15" hidden="1" customHeight="1" x14ac:dyDescent="0.2">
      <c r="B226" s="88"/>
      <c r="C226" s="19"/>
      <c r="D226" s="20"/>
      <c r="E226" s="20"/>
      <c r="F226" s="20"/>
      <c r="G226" s="20"/>
      <c r="H226" s="20"/>
      <c r="I226" s="20"/>
      <c r="J226" s="20"/>
      <c r="K226" s="20"/>
      <c r="L226" s="20"/>
      <c r="N226" s="20"/>
      <c r="O226" s="20"/>
      <c r="Q226" s="20"/>
      <c r="S226" s="21"/>
      <c r="T226" s="21"/>
      <c r="V226" s="22"/>
      <c r="W226" s="22"/>
      <c r="X226" s="22"/>
      <c r="Y226" s="22"/>
    </row>
    <row r="227" spans="2:25" ht="15" hidden="1" customHeight="1" x14ac:dyDescent="0.2">
      <c r="B227" s="88"/>
      <c r="C227" s="19"/>
      <c r="D227" s="20"/>
      <c r="E227" s="20"/>
      <c r="F227" s="20"/>
      <c r="G227" s="20"/>
      <c r="H227" s="20"/>
      <c r="I227" s="20"/>
      <c r="J227" s="20"/>
      <c r="K227" s="20"/>
      <c r="L227" s="20"/>
      <c r="N227" s="20"/>
      <c r="O227" s="20"/>
      <c r="Q227" s="20"/>
      <c r="S227" s="21"/>
      <c r="T227" s="21"/>
      <c r="V227" s="22"/>
      <c r="W227" s="22"/>
      <c r="X227" s="22"/>
      <c r="Y227" s="22"/>
    </row>
    <row r="228" spans="2:25" ht="15" hidden="1" customHeight="1" x14ac:dyDescent="0.2">
      <c r="B228" s="88"/>
      <c r="C228" s="19"/>
      <c r="D228" s="20"/>
      <c r="E228" s="20"/>
      <c r="F228" s="20"/>
      <c r="G228" s="20"/>
      <c r="H228" s="20"/>
      <c r="I228" s="20"/>
      <c r="J228" s="20"/>
      <c r="K228" s="20"/>
      <c r="L228" s="20"/>
      <c r="N228" s="20"/>
      <c r="O228" s="20"/>
      <c r="Q228" s="20"/>
      <c r="S228" s="21"/>
      <c r="T228" s="21"/>
      <c r="V228" s="22"/>
      <c r="W228" s="22"/>
      <c r="X228" s="22"/>
      <c r="Y228" s="22"/>
    </row>
    <row r="229" spans="2:25" ht="15" hidden="1" customHeight="1" x14ac:dyDescent="0.2">
      <c r="B229" s="88"/>
      <c r="C229" s="19"/>
      <c r="D229" s="20"/>
      <c r="E229" s="20"/>
      <c r="F229" s="20"/>
      <c r="G229" s="20"/>
      <c r="H229" s="20"/>
      <c r="I229" s="20"/>
      <c r="J229" s="20"/>
      <c r="K229" s="20"/>
      <c r="L229" s="20"/>
      <c r="N229" s="20"/>
      <c r="O229" s="20"/>
      <c r="Q229" s="20"/>
      <c r="S229" s="21"/>
      <c r="T229" s="21"/>
      <c r="V229" s="22"/>
      <c r="W229" s="22"/>
      <c r="X229" s="22"/>
      <c r="Y229" s="22"/>
    </row>
    <row r="230" spans="2:25" ht="15" hidden="1" customHeight="1" x14ac:dyDescent="0.2">
      <c r="B230" s="88"/>
      <c r="C230" s="19"/>
      <c r="D230" s="20"/>
      <c r="E230" s="20"/>
      <c r="F230" s="20"/>
      <c r="G230" s="20"/>
      <c r="H230" s="20"/>
      <c r="I230" s="20"/>
      <c r="J230" s="20"/>
      <c r="K230" s="20"/>
      <c r="L230" s="20"/>
      <c r="N230" s="20"/>
      <c r="O230" s="20"/>
      <c r="Q230" s="20"/>
      <c r="S230" s="21"/>
      <c r="T230" s="21"/>
      <c r="V230" s="22"/>
      <c r="W230" s="22"/>
      <c r="X230" s="22"/>
      <c r="Y230" s="22"/>
    </row>
    <row r="231" spans="2:25" ht="15" hidden="1" customHeight="1" x14ac:dyDescent="0.2">
      <c r="B231" s="88"/>
      <c r="C231" s="19"/>
      <c r="D231" s="20"/>
      <c r="E231" s="20"/>
      <c r="F231" s="20"/>
      <c r="G231" s="20"/>
      <c r="H231" s="20"/>
      <c r="I231" s="20"/>
      <c r="J231" s="20"/>
      <c r="K231" s="20"/>
      <c r="L231" s="20"/>
      <c r="N231" s="20"/>
      <c r="O231" s="20"/>
      <c r="Q231" s="20"/>
      <c r="S231" s="21"/>
      <c r="T231" s="21"/>
      <c r="V231" s="22"/>
      <c r="W231" s="22"/>
      <c r="X231" s="22"/>
      <c r="Y231" s="22"/>
    </row>
    <row r="232" spans="2:25" ht="15" hidden="1" customHeight="1" x14ac:dyDescent="0.2">
      <c r="B232" s="88"/>
      <c r="C232" s="19"/>
      <c r="D232" s="20"/>
      <c r="E232" s="20"/>
      <c r="F232" s="20"/>
      <c r="G232" s="20"/>
      <c r="H232" s="20"/>
      <c r="I232" s="20"/>
      <c r="J232" s="20"/>
      <c r="K232" s="20"/>
      <c r="L232" s="20"/>
      <c r="N232" s="20"/>
      <c r="O232" s="20"/>
      <c r="Q232" s="20"/>
      <c r="S232" s="21"/>
      <c r="T232" s="21"/>
      <c r="V232" s="22"/>
      <c r="W232" s="22"/>
      <c r="X232" s="22"/>
      <c r="Y232" s="22"/>
    </row>
    <row r="233" spans="2:25" ht="15" hidden="1" customHeight="1" x14ac:dyDescent="0.2">
      <c r="B233" s="88"/>
      <c r="C233" s="19"/>
      <c r="D233" s="20"/>
      <c r="E233" s="20"/>
      <c r="F233" s="20"/>
      <c r="G233" s="20"/>
      <c r="H233" s="20"/>
      <c r="I233" s="20"/>
      <c r="J233" s="20"/>
      <c r="K233" s="20"/>
      <c r="L233" s="20"/>
      <c r="N233" s="20"/>
      <c r="O233" s="20"/>
      <c r="Q233" s="20"/>
      <c r="S233" s="21"/>
      <c r="T233" s="21"/>
      <c r="V233" s="22"/>
      <c r="W233" s="22"/>
      <c r="X233" s="22"/>
      <c r="Y233" s="22"/>
    </row>
    <row r="234" spans="2:25" ht="15" hidden="1" customHeight="1" x14ac:dyDescent="0.2">
      <c r="B234" s="88"/>
      <c r="C234" s="19"/>
      <c r="D234" s="20"/>
      <c r="E234" s="20"/>
      <c r="F234" s="20"/>
      <c r="G234" s="20"/>
      <c r="H234" s="20"/>
      <c r="I234" s="20"/>
      <c r="J234" s="20"/>
      <c r="K234" s="20"/>
      <c r="L234" s="20"/>
      <c r="N234" s="20"/>
      <c r="O234" s="20"/>
      <c r="Q234" s="20"/>
      <c r="S234" s="21"/>
      <c r="T234" s="21"/>
      <c r="V234" s="22"/>
      <c r="W234" s="22"/>
      <c r="X234" s="22"/>
      <c r="Y234" s="22"/>
    </row>
    <row r="235" spans="2:25" ht="15" hidden="1" customHeight="1" x14ac:dyDescent="0.2">
      <c r="B235" s="88"/>
      <c r="C235" s="19"/>
      <c r="D235" s="20"/>
      <c r="E235" s="20"/>
      <c r="F235" s="20"/>
      <c r="G235" s="20"/>
      <c r="H235" s="20"/>
      <c r="I235" s="20"/>
      <c r="J235" s="20"/>
      <c r="K235" s="20"/>
      <c r="L235" s="20"/>
      <c r="N235" s="20"/>
      <c r="O235" s="20"/>
      <c r="Q235" s="20"/>
      <c r="S235" s="21"/>
      <c r="T235" s="21"/>
      <c r="V235" s="22"/>
      <c r="W235" s="22"/>
      <c r="X235" s="22"/>
      <c r="Y235" s="22"/>
    </row>
    <row r="236" spans="2:25" ht="15" hidden="1" customHeight="1" x14ac:dyDescent="0.2">
      <c r="B236" s="88"/>
      <c r="C236" s="19"/>
      <c r="D236" s="20"/>
      <c r="E236" s="20"/>
      <c r="F236" s="20"/>
      <c r="G236" s="20"/>
      <c r="H236" s="20"/>
      <c r="I236" s="20"/>
      <c r="J236" s="20"/>
      <c r="K236" s="20"/>
      <c r="L236" s="20"/>
      <c r="N236" s="20"/>
      <c r="O236" s="20"/>
      <c r="Q236" s="20"/>
      <c r="S236" s="21"/>
      <c r="T236" s="21"/>
      <c r="V236" s="22"/>
      <c r="W236" s="22"/>
      <c r="X236" s="22"/>
      <c r="Y236" s="22"/>
    </row>
    <row r="237" spans="2:25" ht="15" hidden="1" customHeight="1" x14ac:dyDescent="0.2">
      <c r="B237" s="88"/>
      <c r="C237" s="19"/>
      <c r="D237" s="20"/>
      <c r="E237" s="20"/>
      <c r="F237" s="20"/>
      <c r="G237" s="20"/>
      <c r="H237" s="20"/>
      <c r="I237" s="20"/>
      <c r="J237" s="20"/>
      <c r="K237" s="20"/>
      <c r="L237" s="20"/>
      <c r="N237" s="20"/>
      <c r="O237" s="20"/>
      <c r="Q237" s="20"/>
      <c r="S237" s="21"/>
      <c r="T237" s="21"/>
      <c r="V237" s="22"/>
      <c r="W237" s="22"/>
      <c r="X237" s="22"/>
      <c r="Y237" s="22"/>
    </row>
    <row r="238" spans="2:25" ht="15" hidden="1" customHeight="1" x14ac:dyDescent="0.2">
      <c r="B238" s="88"/>
      <c r="C238" s="19"/>
      <c r="D238" s="20"/>
      <c r="E238" s="20"/>
      <c r="F238" s="20"/>
      <c r="G238" s="20"/>
      <c r="H238" s="20"/>
      <c r="I238" s="20"/>
      <c r="J238" s="20"/>
      <c r="K238" s="20"/>
      <c r="L238" s="20"/>
      <c r="N238" s="20"/>
      <c r="O238" s="20"/>
      <c r="Q238" s="20"/>
      <c r="S238" s="21"/>
      <c r="T238" s="21"/>
      <c r="V238" s="22"/>
      <c r="W238" s="22"/>
      <c r="X238" s="22"/>
      <c r="Y238" s="22"/>
    </row>
    <row r="239" spans="2:25" ht="15" hidden="1" customHeight="1" x14ac:dyDescent="0.2">
      <c r="B239" s="88"/>
      <c r="C239" s="19"/>
      <c r="D239" s="20"/>
      <c r="E239" s="20"/>
      <c r="F239" s="20"/>
      <c r="G239" s="20"/>
      <c r="H239" s="20"/>
      <c r="I239" s="20"/>
      <c r="J239" s="20"/>
      <c r="K239" s="20"/>
      <c r="L239" s="20"/>
      <c r="N239" s="20"/>
      <c r="O239" s="20"/>
      <c r="Q239" s="20"/>
      <c r="S239" s="21"/>
      <c r="T239" s="21"/>
      <c r="V239" s="22"/>
      <c r="W239" s="22"/>
      <c r="X239" s="22"/>
      <c r="Y239" s="22"/>
    </row>
    <row r="240" spans="2:25" ht="15" hidden="1" customHeight="1" x14ac:dyDescent="0.2">
      <c r="B240" s="88"/>
      <c r="C240" s="19"/>
      <c r="D240" s="20"/>
      <c r="E240" s="20"/>
      <c r="F240" s="20"/>
      <c r="G240" s="20"/>
      <c r="H240" s="20"/>
      <c r="I240" s="20"/>
      <c r="J240" s="20"/>
      <c r="K240" s="20"/>
      <c r="L240" s="20"/>
      <c r="N240" s="20"/>
      <c r="O240" s="20"/>
      <c r="Q240" s="20"/>
      <c r="S240" s="21"/>
      <c r="T240" s="21"/>
      <c r="V240" s="22"/>
      <c r="W240" s="22"/>
      <c r="X240" s="22"/>
      <c r="Y240" s="22"/>
    </row>
    <row r="241" spans="2:25" ht="15" hidden="1" customHeight="1" x14ac:dyDescent="0.2">
      <c r="B241" s="88"/>
      <c r="C241" s="19"/>
      <c r="D241" s="20"/>
      <c r="E241" s="20"/>
      <c r="F241" s="20"/>
      <c r="G241" s="20"/>
      <c r="H241" s="20"/>
      <c r="I241" s="20"/>
      <c r="J241" s="20"/>
      <c r="K241" s="20"/>
      <c r="L241" s="20"/>
      <c r="N241" s="20"/>
      <c r="O241" s="20"/>
      <c r="Q241" s="20"/>
      <c r="S241" s="21"/>
      <c r="T241" s="21"/>
      <c r="V241" s="22"/>
      <c r="W241" s="22"/>
      <c r="X241" s="22"/>
      <c r="Y241" s="22"/>
    </row>
    <row r="242" spans="2:25" ht="15" hidden="1" customHeight="1" x14ac:dyDescent="0.2">
      <c r="B242" s="88"/>
      <c r="C242" s="19"/>
      <c r="D242" s="20"/>
      <c r="E242" s="20"/>
      <c r="F242" s="20"/>
      <c r="G242" s="20"/>
      <c r="H242" s="20"/>
      <c r="I242" s="20"/>
      <c r="J242" s="20"/>
      <c r="K242" s="20"/>
      <c r="L242" s="20"/>
      <c r="N242" s="20"/>
      <c r="O242" s="20"/>
      <c r="Q242" s="20"/>
      <c r="S242" s="21"/>
      <c r="T242" s="21"/>
      <c r="V242" s="22"/>
      <c r="W242" s="22"/>
      <c r="X242" s="22"/>
      <c r="Y242" s="22"/>
    </row>
    <row r="243" spans="2:25" ht="15" hidden="1" customHeight="1" x14ac:dyDescent="0.2">
      <c r="B243" s="88"/>
      <c r="C243" s="19"/>
      <c r="D243" s="20"/>
      <c r="E243" s="20"/>
      <c r="F243" s="20"/>
      <c r="G243" s="20"/>
      <c r="H243" s="20"/>
      <c r="I243" s="20"/>
      <c r="J243" s="20"/>
      <c r="K243" s="20"/>
      <c r="L243" s="20"/>
      <c r="N243" s="20"/>
      <c r="O243" s="20"/>
      <c r="Q243" s="20"/>
      <c r="S243" s="21"/>
      <c r="T243" s="21"/>
      <c r="V243" s="22"/>
      <c r="W243" s="22"/>
      <c r="X243" s="22"/>
      <c r="Y243" s="22"/>
    </row>
    <row r="244" spans="2:25" ht="15" hidden="1" customHeight="1" x14ac:dyDescent="0.2">
      <c r="B244" s="88"/>
      <c r="C244" s="19"/>
      <c r="D244" s="20"/>
      <c r="E244" s="20"/>
      <c r="F244" s="20"/>
      <c r="G244" s="20"/>
      <c r="H244" s="20"/>
      <c r="I244" s="20"/>
      <c r="J244" s="20"/>
      <c r="K244" s="20"/>
      <c r="L244" s="20"/>
      <c r="N244" s="20"/>
      <c r="O244" s="20"/>
      <c r="Q244" s="20"/>
      <c r="S244" s="21"/>
      <c r="T244" s="21"/>
      <c r="V244" s="22"/>
      <c r="W244" s="22"/>
      <c r="X244" s="22"/>
      <c r="Y244" s="22"/>
    </row>
    <row r="245" spans="2:25" ht="15" hidden="1" customHeight="1" x14ac:dyDescent="0.2">
      <c r="B245" s="88"/>
      <c r="C245" s="19"/>
      <c r="D245" s="20"/>
      <c r="E245" s="20"/>
      <c r="F245" s="20"/>
      <c r="G245" s="20"/>
      <c r="H245" s="20"/>
      <c r="I245" s="20"/>
      <c r="J245" s="20"/>
      <c r="K245" s="20"/>
      <c r="L245" s="20"/>
      <c r="N245" s="20"/>
      <c r="O245" s="20"/>
      <c r="Q245" s="20"/>
      <c r="S245" s="21"/>
      <c r="T245" s="21"/>
      <c r="V245" s="22"/>
      <c r="W245" s="22"/>
      <c r="X245" s="22"/>
      <c r="Y245" s="22"/>
    </row>
    <row r="246" spans="2:25" ht="15" hidden="1" customHeight="1" x14ac:dyDescent="0.2">
      <c r="B246" s="88"/>
      <c r="C246" s="19"/>
      <c r="D246" s="20"/>
      <c r="E246" s="20"/>
      <c r="F246" s="20"/>
      <c r="G246" s="20"/>
      <c r="H246" s="20"/>
      <c r="I246" s="20"/>
      <c r="J246" s="20"/>
      <c r="K246" s="20"/>
      <c r="L246" s="20"/>
      <c r="N246" s="20"/>
      <c r="O246" s="20"/>
      <c r="Q246" s="20"/>
      <c r="S246" s="21"/>
      <c r="T246" s="21"/>
      <c r="V246" s="22"/>
      <c r="W246" s="22"/>
      <c r="X246" s="22"/>
      <c r="Y246" s="22"/>
    </row>
    <row r="247" spans="2:25" ht="15" hidden="1" customHeight="1" x14ac:dyDescent="0.2">
      <c r="B247" s="88"/>
      <c r="C247" s="19"/>
      <c r="D247" s="20"/>
      <c r="E247" s="20"/>
      <c r="F247" s="20"/>
      <c r="G247" s="20"/>
      <c r="H247" s="20"/>
      <c r="I247" s="20"/>
      <c r="J247" s="20"/>
      <c r="K247" s="20"/>
      <c r="L247" s="20"/>
      <c r="N247" s="20"/>
      <c r="O247" s="20"/>
      <c r="Q247" s="20"/>
      <c r="S247" s="21"/>
      <c r="T247" s="21"/>
      <c r="V247" s="22"/>
      <c r="W247" s="22"/>
      <c r="X247" s="22"/>
      <c r="Y247" s="22"/>
    </row>
    <row r="248" spans="2:25" ht="15" hidden="1" customHeight="1" x14ac:dyDescent="0.2">
      <c r="B248" s="88"/>
      <c r="C248" s="19"/>
      <c r="D248" s="20"/>
      <c r="E248" s="20"/>
      <c r="F248" s="20"/>
      <c r="G248" s="20"/>
      <c r="H248" s="20"/>
      <c r="I248" s="20"/>
      <c r="J248" s="20"/>
      <c r="K248" s="20"/>
      <c r="L248" s="20"/>
      <c r="N248" s="20"/>
      <c r="O248" s="20"/>
      <c r="Q248" s="20"/>
      <c r="S248" s="21"/>
      <c r="T248" s="21"/>
      <c r="V248" s="22"/>
      <c r="W248" s="22"/>
      <c r="X248" s="22"/>
      <c r="Y248" s="22"/>
    </row>
    <row r="249" spans="2:25" ht="15" hidden="1" customHeight="1" x14ac:dyDescent="0.2">
      <c r="B249" s="88"/>
      <c r="C249" s="19"/>
      <c r="D249" s="20"/>
      <c r="E249" s="20"/>
      <c r="F249" s="20"/>
      <c r="G249" s="20"/>
      <c r="H249" s="20"/>
      <c r="I249" s="20"/>
      <c r="J249" s="20"/>
      <c r="K249" s="20"/>
      <c r="L249" s="20"/>
      <c r="N249" s="20"/>
      <c r="O249" s="20"/>
      <c r="Q249" s="20"/>
      <c r="S249" s="21"/>
      <c r="T249" s="21"/>
      <c r="V249" s="22"/>
      <c r="W249" s="22"/>
      <c r="X249" s="22"/>
      <c r="Y249" s="22"/>
    </row>
    <row r="250" spans="2:25" ht="15" hidden="1" customHeight="1" x14ac:dyDescent="0.2">
      <c r="B250" s="88"/>
      <c r="C250" s="19"/>
      <c r="D250" s="20"/>
      <c r="E250" s="20"/>
      <c r="F250" s="20"/>
      <c r="G250" s="20"/>
      <c r="H250" s="20"/>
      <c r="I250" s="20"/>
      <c r="J250" s="20"/>
      <c r="K250" s="20"/>
      <c r="L250" s="20"/>
      <c r="N250" s="20"/>
      <c r="O250" s="20"/>
      <c r="Q250" s="20"/>
      <c r="S250" s="21"/>
      <c r="T250" s="21"/>
      <c r="V250" s="22"/>
      <c r="W250" s="22"/>
      <c r="X250" s="22"/>
      <c r="Y250" s="22"/>
    </row>
    <row r="251" spans="2:25" ht="15" hidden="1" customHeight="1" x14ac:dyDescent="0.2">
      <c r="B251" s="88"/>
      <c r="C251" s="19"/>
      <c r="D251" s="20"/>
      <c r="E251" s="20"/>
      <c r="F251" s="20"/>
      <c r="G251" s="20"/>
      <c r="H251" s="20"/>
      <c r="I251" s="20"/>
      <c r="J251" s="20"/>
      <c r="K251" s="20"/>
      <c r="L251" s="20"/>
      <c r="N251" s="20"/>
      <c r="O251" s="20"/>
      <c r="Q251" s="20"/>
      <c r="S251" s="21"/>
      <c r="T251" s="21"/>
      <c r="V251" s="22"/>
      <c r="W251" s="22"/>
      <c r="X251" s="22"/>
      <c r="Y251" s="22"/>
    </row>
    <row r="252" spans="2:25" ht="15" hidden="1" customHeight="1" x14ac:dyDescent="0.2">
      <c r="B252" s="88"/>
      <c r="C252" s="19"/>
      <c r="D252" s="20"/>
      <c r="E252" s="20"/>
      <c r="F252" s="20"/>
      <c r="G252" s="20"/>
      <c r="H252" s="20"/>
      <c r="I252" s="20"/>
      <c r="J252" s="20"/>
      <c r="K252" s="20"/>
      <c r="L252" s="20"/>
      <c r="N252" s="20"/>
      <c r="O252" s="20"/>
      <c r="Q252" s="20"/>
      <c r="S252" s="21"/>
      <c r="T252" s="21"/>
      <c r="V252" s="22"/>
      <c r="W252" s="22"/>
      <c r="X252" s="22"/>
      <c r="Y252" s="22"/>
    </row>
    <row r="253" spans="2:25" ht="15" hidden="1" customHeight="1" x14ac:dyDescent="0.2">
      <c r="B253" s="88"/>
      <c r="C253" s="19"/>
      <c r="D253" s="20"/>
      <c r="E253" s="20"/>
      <c r="F253" s="20"/>
      <c r="G253" s="20"/>
      <c r="H253" s="20"/>
      <c r="I253" s="20"/>
      <c r="J253" s="20"/>
      <c r="K253" s="20"/>
      <c r="L253" s="20"/>
      <c r="N253" s="20"/>
      <c r="O253" s="20"/>
      <c r="Q253" s="20"/>
      <c r="S253" s="21"/>
      <c r="T253" s="21"/>
      <c r="V253" s="22"/>
      <c r="W253" s="22"/>
      <c r="X253" s="22"/>
      <c r="Y253" s="22"/>
    </row>
    <row r="254" spans="2:25" ht="15" hidden="1" customHeight="1" x14ac:dyDescent="0.2">
      <c r="B254" s="88"/>
      <c r="C254" s="19"/>
      <c r="D254" s="20"/>
      <c r="E254" s="20"/>
      <c r="F254" s="20"/>
      <c r="G254" s="20"/>
      <c r="H254" s="20"/>
      <c r="I254" s="20"/>
      <c r="J254" s="20"/>
      <c r="K254" s="20"/>
      <c r="L254" s="20"/>
      <c r="N254" s="20"/>
      <c r="O254" s="20"/>
      <c r="Q254" s="20"/>
      <c r="S254" s="21"/>
      <c r="T254" s="21"/>
      <c r="V254" s="22"/>
      <c r="W254" s="22"/>
      <c r="X254" s="22"/>
      <c r="Y254" s="22"/>
    </row>
    <row r="255" spans="2:25" ht="15" hidden="1" customHeight="1" x14ac:dyDescent="0.2">
      <c r="B255" s="88"/>
      <c r="C255" s="19"/>
      <c r="D255" s="20"/>
      <c r="E255" s="20"/>
      <c r="F255" s="20"/>
      <c r="G255" s="20"/>
      <c r="H255" s="20"/>
      <c r="I255" s="20"/>
      <c r="J255" s="20"/>
      <c r="K255" s="20"/>
      <c r="L255" s="20"/>
      <c r="N255" s="20"/>
      <c r="O255" s="20"/>
      <c r="Q255" s="20"/>
      <c r="S255" s="21"/>
      <c r="T255" s="21"/>
      <c r="V255" s="22"/>
      <c r="W255" s="22"/>
      <c r="X255" s="22"/>
      <c r="Y255" s="22"/>
    </row>
    <row r="256" spans="2:25" ht="15" hidden="1" customHeight="1" x14ac:dyDescent="0.2">
      <c r="B256" s="88"/>
      <c r="C256" s="19"/>
      <c r="D256" s="20"/>
      <c r="E256" s="20"/>
      <c r="F256" s="20"/>
      <c r="G256" s="20"/>
      <c r="H256" s="20"/>
      <c r="I256" s="20"/>
      <c r="J256" s="20"/>
      <c r="K256" s="20"/>
      <c r="L256" s="20"/>
      <c r="N256" s="20"/>
      <c r="O256" s="20"/>
      <c r="Q256" s="20"/>
      <c r="S256" s="21"/>
      <c r="T256" s="21"/>
      <c r="V256" s="22"/>
      <c r="W256" s="22"/>
      <c r="X256" s="22"/>
      <c r="Y256" s="22"/>
    </row>
    <row r="257" spans="2:25" ht="15" hidden="1" customHeight="1" x14ac:dyDescent="0.2">
      <c r="B257" s="88"/>
      <c r="C257" s="19"/>
      <c r="D257" s="20"/>
      <c r="E257" s="20"/>
      <c r="F257" s="20"/>
      <c r="G257" s="20"/>
      <c r="H257" s="20"/>
      <c r="I257" s="20"/>
      <c r="J257" s="20"/>
      <c r="K257" s="20"/>
      <c r="L257" s="20"/>
      <c r="N257" s="20"/>
      <c r="O257" s="20"/>
      <c r="Q257" s="20"/>
      <c r="S257" s="21"/>
      <c r="T257" s="21"/>
      <c r="V257" s="22"/>
      <c r="W257" s="22"/>
      <c r="X257" s="22"/>
      <c r="Y257" s="22"/>
    </row>
    <row r="258" spans="2:25" ht="15" hidden="1" customHeight="1" x14ac:dyDescent="0.2">
      <c r="B258" s="88"/>
      <c r="C258" s="19"/>
      <c r="D258" s="20"/>
      <c r="E258" s="20"/>
      <c r="F258" s="20"/>
      <c r="G258" s="20"/>
      <c r="H258" s="20"/>
      <c r="I258" s="20"/>
      <c r="J258" s="20"/>
      <c r="K258" s="20"/>
      <c r="L258" s="20"/>
      <c r="N258" s="20"/>
      <c r="O258" s="20"/>
      <c r="Q258" s="20"/>
      <c r="S258" s="21"/>
      <c r="T258" s="21"/>
      <c r="V258" s="22"/>
      <c r="W258" s="22"/>
      <c r="X258" s="22"/>
      <c r="Y258" s="22"/>
    </row>
    <row r="259" spans="2:25" ht="15" hidden="1" customHeight="1" x14ac:dyDescent="0.2">
      <c r="B259" s="88"/>
      <c r="C259" s="19"/>
      <c r="D259" s="20"/>
      <c r="E259" s="20"/>
      <c r="F259" s="20"/>
      <c r="G259" s="20"/>
      <c r="H259" s="20"/>
      <c r="I259" s="20"/>
      <c r="J259" s="20"/>
      <c r="K259" s="20"/>
      <c r="L259" s="20"/>
      <c r="N259" s="20"/>
      <c r="O259" s="20"/>
      <c r="Q259" s="20"/>
      <c r="S259" s="21"/>
      <c r="T259" s="21"/>
      <c r="V259" s="22"/>
      <c r="W259" s="22"/>
      <c r="X259" s="22"/>
      <c r="Y259" s="22"/>
    </row>
    <row r="260" spans="2:25" ht="15" hidden="1" customHeight="1" x14ac:dyDescent="0.2">
      <c r="B260" s="88"/>
      <c r="C260" s="19"/>
      <c r="D260" s="20"/>
      <c r="E260" s="20"/>
      <c r="F260" s="20"/>
      <c r="G260" s="20"/>
      <c r="H260" s="20"/>
      <c r="I260" s="20"/>
      <c r="J260" s="20"/>
      <c r="K260" s="20"/>
      <c r="L260" s="20"/>
      <c r="N260" s="20"/>
      <c r="O260" s="20"/>
      <c r="Q260" s="20"/>
      <c r="S260" s="21"/>
      <c r="T260" s="21"/>
      <c r="V260" s="22"/>
      <c r="W260" s="22"/>
      <c r="X260" s="22"/>
      <c r="Y260" s="22"/>
    </row>
    <row r="261" spans="2:25" ht="15" hidden="1" customHeight="1" x14ac:dyDescent="0.2">
      <c r="B261" s="88"/>
      <c r="C261" s="19"/>
      <c r="D261" s="20"/>
      <c r="E261" s="20"/>
      <c r="F261" s="20"/>
      <c r="G261" s="20"/>
      <c r="H261" s="20"/>
      <c r="I261" s="20"/>
      <c r="J261" s="20"/>
      <c r="K261" s="20"/>
      <c r="L261" s="20"/>
      <c r="N261" s="20"/>
      <c r="O261" s="20"/>
      <c r="Q261" s="20"/>
      <c r="S261" s="21"/>
      <c r="T261" s="21"/>
      <c r="V261" s="22"/>
      <c r="W261" s="22"/>
      <c r="X261" s="22"/>
      <c r="Y261" s="22"/>
    </row>
    <row r="262" spans="2:25" ht="15" hidden="1" customHeight="1" x14ac:dyDescent="0.2">
      <c r="B262" s="88"/>
      <c r="C262" s="19"/>
      <c r="D262" s="20"/>
      <c r="E262" s="20"/>
      <c r="F262" s="20"/>
      <c r="G262" s="20"/>
      <c r="H262" s="20"/>
      <c r="I262" s="20"/>
      <c r="J262" s="20"/>
      <c r="K262" s="20"/>
      <c r="L262" s="20"/>
      <c r="N262" s="20"/>
      <c r="O262" s="20"/>
      <c r="Q262" s="20"/>
      <c r="S262" s="21"/>
      <c r="T262" s="21"/>
      <c r="V262" s="22"/>
      <c r="W262" s="22"/>
      <c r="X262" s="22"/>
      <c r="Y262" s="22"/>
    </row>
    <row r="263" spans="2:25" ht="15" hidden="1" customHeight="1" x14ac:dyDescent="0.2">
      <c r="B263" s="88"/>
      <c r="C263" s="19"/>
      <c r="D263" s="20"/>
      <c r="E263" s="20"/>
      <c r="F263" s="20"/>
      <c r="G263" s="20"/>
      <c r="H263" s="20"/>
      <c r="I263" s="20"/>
      <c r="J263" s="20"/>
      <c r="K263" s="20"/>
      <c r="L263" s="20"/>
      <c r="N263" s="20"/>
      <c r="O263" s="20"/>
      <c r="Q263" s="20"/>
      <c r="S263" s="21"/>
      <c r="T263" s="21"/>
      <c r="V263" s="22"/>
      <c r="W263" s="22"/>
      <c r="X263" s="22"/>
      <c r="Y263" s="22"/>
    </row>
    <row r="264" spans="2:25" ht="15" hidden="1" customHeight="1" x14ac:dyDescent="0.2">
      <c r="B264" s="88"/>
      <c r="C264" s="19"/>
      <c r="D264" s="20"/>
      <c r="E264" s="20"/>
      <c r="F264" s="20"/>
      <c r="G264" s="20"/>
      <c r="H264" s="20"/>
      <c r="I264" s="20"/>
      <c r="J264" s="20"/>
      <c r="K264" s="20"/>
      <c r="L264" s="20"/>
      <c r="N264" s="20"/>
      <c r="O264" s="20"/>
      <c r="Q264" s="20"/>
      <c r="S264" s="21"/>
      <c r="T264" s="21"/>
      <c r="V264" s="22"/>
      <c r="W264" s="22"/>
      <c r="X264" s="22"/>
      <c r="Y264" s="22"/>
    </row>
    <row r="265" spans="2:25" ht="15" hidden="1" customHeight="1" x14ac:dyDescent="0.2">
      <c r="B265" s="88"/>
      <c r="C265" s="19"/>
      <c r="D265" s="20"/>
      <c r="E265" s="20"/>
      <c r="F265" s="20"/>
      <c r="G265" s="20"/>
      <c r="H265" s="20"/>
      <c r="I265" s="20"/>
      <c r="J265" s="20"/>
      <c r="K265" s="20"/>
      <c r="L265" s="20"/>
      <c r="N265" s="20"/>
      <c r="O265" s="20"/>
      <c r="Q265" s="20"/>
      <c r="S265" s="21"/>
      <c r="T265" s="21"/>
      <c r="V265" s="22"/>
      <c r="W265" s="22"/>
      <c r="X265" s="22"/>
      <c r="Y265" s="22"/>
    </row>
    <row r="266" spans="2:25" ht="15" hidden="1" customHeight="1" x14ac:dyDescent="0.2">
      <c r="B266" s="88"/>
      <c r="C266" s="19"/>
      <c r="D266" s="20"/>
      <c r="E266" s="20"/>
      <c r="F266" s="20"/>
      <c r="G266" s="20"/>
      <c r="H266" s="20"/>
      <c r="I266" s="20"/>
      <c r="J266" s="20"/>
      <c r="K266" s="20"/>
      <c r="L266" s="20"/>
      <c r="N266" s="20"/>
      <c r="O266" s="20"/>
      <c r="Q266" s="20"/>
      <c r="S266" s="21"/>
      <c r="T266" s="21"/>
      <c r="V266" s="22"/>
      <c r="W266" s="22"/>
      <c r="X266" s="22"/>
      <c r="Y266" s="22"/>
    </row>
    <row r="267" spans="2:25" ht="15" hidden="1" customHeight="1" x14ac:dyDescent="0.2">
      <c r="B267" s="88"/>
      <c r="C267" s="19"/>
      <c r="D267" s="20"/>
      <c r="E267" s="20"/>
      <c r="F267" s="20"/>
      <c r="G267" s="20"/>
      <c r="H267" s="20"/>
      <c r="I267" s="20"/>
      <c r="J267" s="20"/>
      <c r="K267" s="20"/>
      <c r="L267" s="20"/>
      <c r="N267" s="20"/>
      <c r="O267" s="20"/>
      <c r="Q267" s="20"/>
      <c r="S267" s="21"/>
      <c r="T267" s="21"/>
      <c r="V267" s="22"/>
      <c r="W267" s="22"/>
      <c r="X267" s="22"/>
      <c r="Y267" s="22"/>
    </row>
    <row r="268" spans="2:25" ht="15" hidden="1" customHeight="1" x14ac:dyDescent="0.2">
      <c r="B268" s="88"/>
      <c r="C268" s="19"/>
      <c r="D268" s="20"/>
      <c r="E268" s="20"/>
      <c r="F268" s="20"/>
      <c r="G268" s="20"/>
      <c r="H268" s="20"/>
      <c r="I268" s="20"/>
      <c r="J268" s="20"/>
      <c r="K268" s="20"/>
      <c r="L268" s="20"/>
      <c r="N268" s="20"/>
      <c r="O268" s="20"/>
      <c r="Q268" s="20"/>
      <c r="S268" s="21"/>
      <c r="T268" s="21"/>
      <c r="V268" s="22"/>
      <c r="W268" s="22"/>
      <c r="X268" s="22"/>
      <c r="Y268" s="22"/>
    </row>
    <row r="269" spans="2:25" ht="15" hidden="1" customHeight="1" x14ac:dyDescent="0.2">
      <c r="B269" s="88"/>
      <c r="C269" s="19"/>
      <c r="D269" s="20"/>
      <c r="E269" s="20"/>
      <c r="F269" s="20"/>
      <c r="G269" s="20"/>
      <c r="H269" s="20"/>
      <c r="I269" s="20"/>
      <c r="J269" s="20"/>
      <c r="K269" s="20"/>
      <c r="L269" s="20"/>
      <c r="N269" s="20"/>
      <c r="O269" s="20"/>
      <c r="Q269" s="20"/>
      <c r="S269" s="21"/>
      <c r="T269" s="21"/>
      <c r="V269" s="22"/>
      <c r="W269" s="22"/>
      <c r="X269" s="22"/>
      <c r="Y269" s="22"/>
    </row>
    <row r="270" spans="2:25" ht="15" hidden="1" customHeight="1" x14ac:dyDescent="0.2">
      <c r="B270" s="88"/>
      <c r="C270" s="19"/>
      <c r="D270" s="20"/>
      <c r="E270" s="20"/>
      <c r="F270" s="20"/>
      <c r="G270" s="20"/>
      <c r="H270" s="20"/>
      <c r="I270" s="20"/>
      <c r="J270" s="20"/>
      <c r="K270" s="20"/>
      <c r="L270" s="20"/>
      <c r="N270" s="20"/>
      <c r="O270" s="20"/>
      <c r="Q270" s="20"/>
      <c r="S270" s="21"/>
      <c r="T270" s="21"/>
      <c r="V270" s="22"/>
      <c r="W270" s="22"/>
      <c r="X270" s="22"/>
      <c r="Y270" s="22"/>
    </row>
    <row r="271" spans="2:25" ht="15" hidden="1" customHeight="1" x14ac:dyDescent="0.2">
      <c r="B271" s="88"/>
      <c r="C271" s="19"/>
      <c r="D271" s="20"/>
      <c r="E271" s="20"/>
      <c r="F271" s="20"/>
      <c r="G271" s="20"/>
      <c r="H271" s="20"/>
      <c r="I271" s="20"/>
      <c r="J271" s="20"/>
      <c r="K271" s="20"/>
      <c r="L271" s="20"/>
      <c r="N271" s="20"/>
      <c r="O271" s="20"/>
      <c r="Q271" s="20"/>
      <c r="S271" s="21"/>
      <c r="T271" s="21"/>
      <c r="V271" s="22"/>
      <c r="W271" s="22"/>
      <c r="X271" s="22"/>
      <c r="Y271" s="22"/>
    </row>
    <row r="272" spans="2:25" ht="15" hidden="1" customHeight="1" x14ac:dyDescent="0.2">
      <c r="B272" s="88"/>
      <c r="C272" s="19"/>
      <c r="D272" s="20"/>
      <c r="E272" s="20"/>
      <c r="F272" s="20"/>
      <c r="G272" s="20"/>
      <c r="H272" s="20"/>
      <c r="I272" s="20"/>
      <c r="J272" s="20"/>
      <c r="K272" s="20"/>
      <c r="L272" s="20"/>
      <c r="N272" s="20"/>
      <c r="O272" s="20"/>
      <c r="Q272" s="20"/>
      <c r="S272" s="21"/>
      <c r="T272" s="21"/>
      <c r="V272" s="22"/>
      <c r="W272" s="22"/>
      <c r="X272" s="22"/>
      <c r="Y272" s="22"/>
    </row>
    <row r="273" spans="2:25" ht="15" hidden="1" customHeight="1" x14ac:dyDescent="0.2">
      <c r="B273" s="88"/>
      <c r="C273" s="19"/>
      <c r="D273" s="20"/>
      <c r="E273" s="20"/>
      <c r="F273" s="20"/>
      <c r="G273" s="20"/>
      <c r="H273" s="20"/>
      <c r="I273" s="20"/>
      <c r="J273" s="20"/>
      <c r="K273" s="20"/>
      <c r="L273" s="20"/>
      <c r="N273" s="20"/>
      <c r="O273" s="20"/>
      <c r="Q273" s="20"/>
      <c r="S273" s="21"/>
      <c r="T273" s="21"/>
      <c r="V273" s="22"/>
      <c r="W273" s="22"/>
      <c r="X273" s="22"/>
      <c r="Y273" s="22"/>
    </row>
    <row r="274" spans="2:25" ht="15" hidden="1" customHeight="1" x14ac:dyDescent="0.2">
      <c r="B274" s="88"/>
      <c r="C274" s="19"/>
      <c r="D274" s="20"/>
      <c r="E274" s="20"/>
      <c r="F274" s="20"/>
      <c r="G274" s="20"/>
      <c r="H274" s="20"/>
      <c r="I274" s="20"/>
      <c r="J274" s="20"/>
      <c r="K274" s="20"/>
      <c r="L274" s="20"/>
      <c r="N274" s="20"/>
      <c r="O274" s="20"/>
      <c r="Q274" s="20"/>
      <c r="S274" s="21"/>
      <c r="T274" s="21"/>
      <c r="V274" s="22"/>
      <c r="W274" s="22"/>
      <c r="X274" s="22"/>
      <c r="Y274" s="22"/>
    </row>
    <row r="275" spans="2:25" ht="15" hidden="1" customHeight="1" x14ac:dyDescent="0.2">
      <c r="B275" s="88"/>
      <c r="C275" s="19"/>
      <c r="D275" s="20"/>
      <c r="E275" s="20"/>
      <c r="F275" s="20"/>
      <c r="G275" s="20"/>
      <c r="H275" s="20"/>
      <c r="I275" s="20"/>
      <c r="J275" s="20"/>
      <c r="K275" s="20"/>
      <c r="L275" s="20"/>
      <c r="N275" s="20"/>
      <c r="O275" s="20"/>
      <c r="Q275" s="20"/>
      <c r="S275" s="21"/>
      <c r="T275" s="21"/>
      <c r="V275" s="22"/>
      <c r="W275" s="22"/>
      <c r="X275" s="22"/>
      <c r="Y275" s="22"/>
    </row>
    <row r="276" spans="2:25" ht="15" hidden="1" customHeight="1" x14ac:dyDescent="0.2">
      <c r="B276" s="88"/>
      <c r="C276" s="19"/>
      <c r="D276" s="20"/>
      <c r="E276" s="20"/>
      <c r="F276" s="20"/>
      <c r="G276" s="20"/>
      <c r="H276" s="20"/>
      <c r="I276" s="20"/>
      <c r="J276" s="20"/>
      <c r="K276" s="20"/>
      <c r="L276" s="20"/>
      <c r="N276" s="20"/>
      <c r="O276" s="20"/>
      <c r="Q276" s="20"/>
      <c r="S276" s="21"/>
      <c r="T276" s="21"/>
      <c r="V276" s="22"/>
      <c r="W276" s="22"/>
      <c r="X276" s="22"/>
      <c r="Y276" s="22"/>
    </row>
    <row r="277" spans="2:25" ht="15" hidden="1" customHeight="1" x14ac:dyDescent="0.2">
      <c r="B277" s="88"/>
      <c r="C277" s="19"/>
      <c r="D277" s="20"/>
      <c r="E277" s="20"/>
      <c r="F277" s="20"/>
      <c r="G277" s="20"/>
      <c r="H277" s="20"/>
      <c r="I277" s="20"/>
      <c r="J277" s="20"/>
      <c r="K277" s="20"/>
      <c r="L277" s="20"/>
      <c r="N277" s="20"/>
      <c r="O277" s="20"/>
      <c r="Q277" s="20"/>
      <c r="S277" s="21"/>
      <c r="T277" s="21"/>
      <c r="V277" s="22"/>
      <c r="W277" s="22"/>
      <c r="X277" s="22"/>
      <c r="Y277" s="22"/>
    </row>
    <row r="278" spans="2:25" ht="15" hidden="1" customHeight="1" x14ac:dyDescent="0.2">
      <c r="B278" s="88"/>
      <c r="C278" s="19"/>
      <c r="D278" s="20"/>
      <c r="E278" s="20"/>
      <c r="F278" s="20"/>
      <c r="G278" s="20"/>
      <c r="H278" s="20"/>
      <c r="I278" s="20"/>
      <c r="J278" s="20"/>
      <c r="K278" s="20"/>
      <c r="L278" s="20"/>
      <c r="N278" s="20"/>
      <c r="O278" s="20"/>
      <c r="Q278" s="20"/>
      <c r="S278" s="21"/>
      <c r="T278" s="21"/>
      <c r="V278" s="22"/>
      <c r="W278" s="22"/>
      <c r="X278" s="22"/>
      <c r="Y278" s="22"/>
    </row>
    <row r="279" spans="2:25" ht="15" hidden="1" customHeight="1" x14ac:dyDescent="0.2">
      <c r="B279" s="88"/>
      <c r="C279" s="19"/>
      <c r="D279" s="20"/>
      <c r="E279" s="20"/>
      <c r="F279" s="20"/>
      <c r="G279" s="20"/>
      <c r="H279" s="20"/>
      <c r="I279" s="20"/>
      <c r="J279" s="20"/>
      <c r="K279" s="20"/>
      <c r="L279" s="20"/>
      <c r="N279" s="20"/>
      <c r="O279" s="20"/>
      <c r="Q279" s="20"/>
      <c r="S279" s="21"/>
      <c r="T279" s="21"/>
      <c r="V279" s="22"/>
      <c r="W279" s="22"/>
      <c r="X279" s="22"/>
      <c r="Y279" s="22"/>
    </row>
    <row r="280" spans="2:25" ht="15" hidden="1" customHeight="1" x14ac:dyDescent="0.2">
      <c r="B280" s="88"/>
      <c r="C280" s="19"/>
      <c r="D280" s="20"/>
      <c r="E280" s="20"/>
      <c r="F280" s="20"/>
      <c r="G280" s="20"/>
      <c r="H280" s="20"/>
      <c r="I280" s="20"/>
      <c r="J280" s="20"/>
      <c r="K280" s="20"/>
      <c r="L280" s="20"/>
      <c r="N280" s="20"/>
      <c r="O280" s="20"/>
      <c r="Q280" s="20"/>
      <c r="S280" s="21"/>
      <c r="T280" s="21"/>
      <c r="V280" s="22"/>
      <c r="W280" s="22"/>
      <c r="X280" s="22"/>
      <c r="Y280" s="22"/>
    </row>
    <row r="281" spans="2:25" ht="15" hidden="1" customHeight="1" x14ac:dyDescent="0.2">
      <c r="B281" s="88"/>
      <c r="C281" s="19"/>
      <c r="D281" s="20"/>
      <c r="E281" s="20"/>
      <c r="F281" s="20"/>
      <c r="G281" s="20"/>
      <c r="H281" s="20"/>
      <c r="I281" s="20"/>
      <c r="J281" s="20"/>
      <c r="K281" s="20"/>
      <c r="L281" s="20"/>
      <c r="N281" s="20"/>
      <c r="O281" s="20"/>
      <c r="Q281" s="20"/>
      <c r="S281" s="21"/>
      <c r="T281" s="21"/>
      <c r="V281" s="22"/>
      <c r="W281" s="22"/>
      <c r="X281" s="22"/>
      <c r="Y281" s="22"/>
    </row>
    <row r="282" spans="2:25" ht="15" hidden="1" customHeight="1" x14ac:dyDescent="0.2">
      <c r="B282" s="88"/>
      <c r="C282" s="19"/>
      <c r="D282" s="20"/>
      <c r="E282" s="20"/>
      <c r="F282" s="20"/>
      <c r="G282" s="20"/>
      <c r="H282" s="20"/>
      <c r="I282" s="20"/>
      <c r="J282" s="20"/>
      <c r="K282" s="20"/>
      <c r="L282" s="20"/>
      <c r="N282" s="20"/>
      <c r="O282" s="20"/>
      <c r="Q282" s="20"/>
      <c r="S282" s="21"/>
      <c r="T282" s="21"/>
      <c r="V282" s="22"/>
      <c r="W282" s="22"/>
      <c r="X282" s="22"/>
      <c r="Y282" s="22"/>
    </row>
    <row r="283" spans="2:25" ht="15" hidden="1" customHeight="1" x14ac:dyDescent="0.2">
      <c r="B283" s="88"/>
      <c r="C283" s="19"/>
      <c r="D283" s="20"/>
      <c r="E283" s="20"/>
      <c r="F283" s="20"/>
      <c r="G283" s="20"/>
      <c r="H283" s="20"/>
      <c r="I283" s="20"/>
      <c r="J283" s="20"/>
      <c r="K283" s="20"/>
      <c r="L283" s="20"/>
      <c r="N283" s="20"/>
      <c r="O283" s="20"/>
      <c r="Q283" s="20"/>
      <c r="S283" s="21"/>
      <c r="T283" s="21"/>
      <c r="V283" s="22"/>
      <c r="W283" s="22"/>
      <c r="X283" s="22"/>
      <c r="Y283" s="22"/>
    </row>
    <row r="284" spans="2:25" ht="15" hidden="1" customHeight="1" x14ac:dyDescent="0.2">
      <c r="B284" s="88"/>
      <c r="C284" s="19"/>
      <c r="D284" s="20"/>
      <c r="E284" s="20"/>
      <c r="F284" s="20"/>
      <c r="G284" s="20"/>
      <c r="H284" s="20"/>
      <c r="I284" s="20"/>
      <c r="J284" s="20"/>
      <c r="K284" s="20"/>
      <c r="L284" s="20"/>
      <c r="N284" s="20"/>
      <c r="O284" s="20"/>
      <c r="Q284" s="20"/>
      <c r="S284" s="21"/>
      <c r="T284" s="21"/>
      <c r="V284" s="22"/>
      <c r="W284" s="22"/>
      <c r="X284" s="22"/>
      <c r="Y284" s="22"/>
    </row>
    <row r="285" spans="2:25" ht="15" hidden="1" customHeight="1" x14ac:dyDescent="0.2">
      <c r="B285" s="88"/>
      <c r="C285" s="19"/>
      <c r="D285" s="20"/>
      <c r="E285" s="20"/>
      <c r="F285" s="20"/>
      <c r="G285" s="20"/>
      <c r="H285" s="20"/>
      <c r="I285" s="20"/>
      <c r="J285" s="20"/>
      <c r="K285" s="20"/>
      <c r="L285" s="20"/>
      <c r="N285" s="20"/>
      <c r="O285" s="20"/>
      <c r="Q285" s="20"/>
      <c r="S285" s="21"/>
      <c r="T285" s="21"/>
      <c r="V285" s="22"/>
      <c r="W285" s="22"/>
      <c r="X285" s="22"/>
      <c r="Y285" s="22"/>
    </row>
    <row r="286" spans="2:25" ht="15" hidden="1" customHeight="1" x14ac:dyDescent="0.2">
      <c r="B286" s="88"/>
      <c r="C286" s="19"/>
      <c r="D286" s="20"/>
      <c r="E286" s="20"/>
      <c r="F286" s="20"/>
      <c r="G286" s="20"/>
      <c r="H286" s="20"/>
      <c r="I286" s="20"/>
      <c r="J286" s="20"/>
      <c r="K286" s="20"/>
      <c r="L286" s="20"/>
      <c r="N286" s="20"/>
      <c r="O286" s="20"/>
      <c r="Q286" s="20"/>
      <c r="S286" s="21"/>
      <c r="T286" s="21"/>
      <c r="V286" s="22"/>
      <c r="W286" s="22"/>
      <c r="X286" s="22"/>
      <c r="Y286" s="22"/>
    </row>
    <row r="287" spans="2:25" ht="15" hidden="1" customHeight="1" x14ac:dyDescent="0.2">
      <c r="B287" s="88"/>
      <c r="C287" s="19"/>
      <c r="D287" s="20"/>
      <c r="E287" s="20"/>
      <c r="F287" s="20"/>
      <c r="G287" s="20"/>
      <c r="H287" s="20"/>
      <c r="I287" s="20"/>
      <c r="J287" s="20"/>
      <c r="K287" s="20"/>
      <c r="L287" s="20"/>
      <c r="N287" s="20"/>
      <c r="O287" s="20"/>
      <c r="Q287" s="20"/>
      <c r="S287" s="21"/>
      <c r="T287" s="21"/>
      <c r="V287" s="22"/>
      <c r="W287" s="22"/>
      <c r="X287" s="22"/>
      <c r="Y287" s="22"/>
    </row>
    <row r="288" spans="2:25" ht="15" hidden="1" customHeight="1" x14ac:dyDescent="0.2">
      <c r="B288" s="88"/>
      <c r="C288" s="19"/>
      <c r="D288" s="20"/>
      <c r="E288" s="20"/>
      <c r="F288" s="20"/>
      <c r="G288" s="20"/>
      <c r="H288" s="20"/>
      <c r="I288" s="20"/>
      <c r="J288" s="20"/>
      <c r="K288" s="20"/>
      <c r="L288" s="20"/>
      <c r="N288" s="20"/>
      <c r="O288" s="20"/>
      <c r="Q288" s="20"/>
      <c r="S288" s="21"/>
      <c r="T288" s="21"/>
      <c r="V288" s="22"/>
      <c r="W288" s="22"/>
      <c r="X288" s="22"/>
      <c r="Y288" s="22"/>
    </row>
    <row r="289" spans="2:25" ht="15" hidden="1" customHeight="1" x14ac:dyDescent="0.2">
      <c r="B289" s="88"/>
      <c r="C289" s="19"/>
      <c r="D289" s="20"/>
      <c r="E289" s="20"/>
      <c r="F289" s="20"/>
      <c r="G289" s="20"/>
      <c r="H289" s="20"/>
      <c r="I289" s="20"/>
      <c r="J289" s="20"/>
      <c r="K289" s="20"/>
      <c r="L289" s="20"/>
      <c r="N289" s="20"/>
      <c r="O289" s="20"/>
      <c r="Q289" s="20"/>
      <c r="S289" s="21"/>
      <c r="T289" s="21"/>
      <c r="V289" s="22"/>
      <c r="W289" s="22"/>
      <c r="X289" s="22"/>
      <c r="Y289" s="22"/>
    </row>
    <row r="290" spans="2:25" ht="15" hidden="1" customHeight="1" x14ac:dyDescent="0.2">
      <c r="B290" s="88"/>
      <c r="C290" s="19"/>
      <c r="D290" s="20"/>
      <c r="E290" s="20"/>
      <c r="F290" s="20"/>
      <c r="G290" s="20"/>
      <c r="H290" s="20"/>
      <c r="I290" s="20"/>
      <c r="J290" s="20"/>
      <c r="K290" s="20"/>
      <c r="L290" s="20"/>
      <c r="N290" s="20"/>
      <c r="O290" s="20"/>
      <c r="Q290" s="20"/>
      <c r="S290" s="21"/>
      <c r="T290" s="21"/>
      <c r="V290" s="22"/>
      <c r="W290" s="22"/>
      <c r="X290" s="22"/>
      <c r="Y290" s="22"/>
    </row>
    <row r="291" spans="2:25" ht="15" hidden="1" customHeight="1" x14ac:dyDescent="0.2">
      <c r="B291" s="88"/>
      <c r="C291" s="19"/>
      <c r="D291" s="20"/>
      <c r="E291" s="20"/>
      <c r="F291" s="20"/>
      <c r="G291" s="20"/>
      <c r="H291" s="20"/>
      <c r="I291" s="20"/>
      <c r="J291" s="20"/>
      <c r="K291" s="20"/>
      <c r="L291" s="20"/>
      <c r="N291" s="20"/>
      <c r="O291" s="20"/>
      <c r="Q291" s="20"/>
      <c r="S291" s="21"/>
      <c r="T291" s="21"/>
      <c r="V291" s="22"/>
      <c r="W291" s="22"/>
      <c r="X291" s="22"/>
      <c r="Y291" s="22"/>
    </row>
    <row r="292" spans="2:25" ht="15" hidden="1" customHeight="1" x14ac:dyDescent="0.2">
      <c r="B292" s="88"/>
      <c r="C292" s="19"/>
      <c r="D292" s="20"/>
      <c r="E292" s="20"/>
      <c r="F292" s="20"/>
      <c r="G292" s="20"/>
      <c r="H292" s="20"/>
      <c r="I292" s="20"/>
      <c r="J292" s="20"/>
      <c r="K292" s="20"/>
      <c r="L292" s="20"/>
      <c r="N292" s="20"/>
      <c r="O292" s="20"/>
      <c r="Q292" s="20"/>
      <c r="S292" s="21"/>
      <c r="T292" s="21"/>
      <c r="V292" s="22"/>
      <c r="W292" s="22"/>
      <c r="X292" s="22"/>
      <c r="Y292" s="22"/>
    </row>
    <row r="293" spans="2:25" ht="15" hidden="1" customHeight="1" x14ac:dyDescent="0.2">
      <c r="B293" s="88"/>
      <c r="C293" s="19"/>
      <c r="D293" s="20"/>
      <c r="E293" s="20"/>
      <c r="F293" s="20"/>
      <c r="G293" s="20"/>
      <c r="H293" s="20"/>
      <c r="I293" s="20"/>
      <c r="J293" s="20"/>
      <c r="K293" s="20"/>
      <c r="L293" s="20"/>
      <c r="N293" s="20"/>
      <c r="O293" s="20"/>
      <c r="Q293" s="20"/>
      <c r="S293" s="21"/>
      <c r="T293" s="21"/>
      <c r="V293" s="22"/>
      <c r="W293" s="22"/>
      <c r="X293" s="22"/>
      <c r="Y293" s="22"/>
    </row>
    <row r="294" spans="2:25" ht="15" hidden="1" customHeight="1" x14ac:dyDescent="0.2">
      <c r="B294" s="88"/>
      <c r="C294" s="19"/>
      <c r="D294" s="20"/>
      <c r="E294" s="20"/>
      <c r="F294" s="20"/>
      <c r="G294" s="20"/>
      <c r="H294" s="20"/>
      <c r="I294" s="20"/>
      <c r="J294" s="20"/>
      <c r="K294" s="20"/>
      <c r="L294" s="20"/>
      <c r="N294" s="20"/>
      <c r="O294" s="20"/>
      <c r="Q294" s="20"/>
      <c r="S294" s="21"/>
      <c r="T294" s="21"/>
      <c r="V294" s="22"/>
      <c r="W294" s="22"/>
      <c r="X294" s="22"/>
      <c r="Y294" s="22"/>
    </row>
    <row r="295" spans="2:25" ht="15" hidden="1" customHeight="1" x14ac:dyDescent="0.2">
      <c r="B295" s="88"/>
      <c r="C295" s="19"/>
      <c r="D295" s="20"/>
      <c r="E295" s="20"/>
      <c r="F295" s="20"/>
      <c r="G295" s="20"/>
      <c r="H295" s="20"/>
      <c r="I295" s="20"/>
      <c r="J295" s="20"/>
      <c r="K295" s="20"/>
      <c r="L295" s="20"/>
      <c r="N295" s="20"/>
      <c r="O295" s="20"/>
      <c r="Q295" s="20"/>
      <c r="S295" s="21"/>
      <c r="T295" s="21"/>
      <c r="V295" s="22"/>
      <c r="W295" s="22"/>
      <c r="X295" s="22"/>
      <c r="Y295" s="22"/>
    </row>
    <row r="296" spans="2:25" ht="15" hidden="1" customHeight="1" x14ac:dyDescent="0.2">
      <c r="B296" s="88"/>
      <c r="C296" s="19"/>
      <c r="D296" s="20"/>
      <c r="E296" s="20"/>
      <c r="F296" s="20"/>
      <c r="G296" s="20"/>
      <c r="H296" s="20"/>
      <c r="I296" s="20"/>
      <c r="J296" s="20"/>
      <c r="K296" s="20"/>
      <c r="L296" s="20"/>
      <c r="N296" s="20"/>
      <c r="O296" s="20"/>
      <c r="Q296" s="20"/>
      <c r="S296" s="21"/>
      <c r="T296" s="21"/>
      <c r="V296" s="22"/>
      <c r="W296" s="22"/>
      <c r="X296" s="22"/>
      <c r="Y296" s="22"/>
    </row>
    <row r="297" spans="2:25" ht="15" hidden="1" customHeight="1" x14ac:dyDescent="0.2">
      <c r="B297" s="88"/>
      <c r="C297" s="19"/>
      <c r="D297" s="20"/>
      <c r="E297" s="20"/>
      <c r="F297" s="20"/>
      <c r="G297" s="20"/>
      <c r="H297" s="20"/>
      <c r="I297" s="20"/>
      <c r="J297" s="20"/>
      <c r="K297" s="20"/>
      <c r="L297" s="20"/>
      <c r="N297" s="20"/>
      <c r="O297" s="20"/>
      <c r="Q297" s="20"/>
      <c r="S297" s="21"/>
      <c r="T297" s="21"/>
      <c r="V297" s="22"/>
      <c r="W297" s="22"/>
      <c r="X297" s="22"/>
      <c r="Y297" s="22"/>
    </row>
    <row r="298" spans="2:25" ht="15" hidden="1" customHeight="1" x14ac:dyDescent="0.2">
      <c r="B298" s="88"/>
      <c r="C298" s="19"/>
      <c r="D298" s="20"/>
      <c r="E298" s="20"/>
      <c r="F298" s="20"/>
      <c r="G298" s="20"/>
      <c r="H298" s="20"/>
      <c r="I298" s="20"/>
      <c r="J298" s="20"/>
      <c r="K298" s="20"/>
      <c r="L298" s="20"/>
      <c r="N298" s="20"/>
      <c r="O298" s="20"/>
      <c r="Q298" s="20"/>
      <c r="S298" s="21"/>
      <c r="T298" s="21"/>
      <c r="V298" s="22"/>
      <c r="W298" s="22"/>
      <c r="X298" s="22"/>
      <c r="Y298" s="22"/>
    </row>
    <row r="299" spans="2:25" ht="15" hidden="1" customHeight="1" x14ac:dyDescent="0.2">
      <c r="B299" s="88"/>
      <c r="C299" s="19"/>
      <c r="D299" s="20"/>
      <c r="E299" s="20"/>
      <c r="F299" s="20"/>
      <c r="G299" s="20"/>
      <c r="H299" s="20"/>
      <c r="I299" s="20"/>
      <c r="J299" s="20"/>
      <c r="K299" s="20"/>
      <c r="L299" s="20"/>
      <c r="N299" s="20"/>
      <c r="O299" s="20"/>
      <c r="Q299" s="20"/>
      <c r="S299" s="21"/>
      <c r="T299" s="21"/>
      <c r="V299" s="22"/>
      <c r="W299" s="22"/>
      <c r="X299" s="22"/>
      <c r="Y299" s="22"/>
    </row>
    <row r="300" spans="2:25" ht="15" hidden="1" customHeight="1" x14ac:dyDescent="0.2">
      <c r="B300" s="88"/>
      <c r="C300" s="19"/>
      <c r="D300" s="20"/>
      <c r="E300" s="20"/>
      <c r="F300" s="20"/>
      <c r="G300" s="20"/>
      <c r="H300" s="20"/>
      <c r="I300" s="20"/>
      <c r="J300" s="20"/>
      <c r="K300" s="20"/>
      <c r="L300" s="20"/>
      <c r="N300" s="20"/>
      <c r="O300" s="20"/>
      <c r="Q300" s="20"/>
      <c r="S300" s="21"/>
      <c r="T300" s="21"/>
      <c r="V300" s="22"/>
      <c r="W300" s="22"/>
      <c r="X300" s="22"/>
      <c r="Y300" s="22"/>
    </row>
    <row r="301" spans="2:25" ht="15" hidden="1" customHeight="1" x14ac:dyDescent="0.2">
      <c r="B301" s="88"/>
      <c r="C301" s="19"/>
      <c r="D301" s="20"/>
      <c r="E301" s="20"/>
      <c r="F301" s="20"/>
      <c r="G301" s="20"/>
      <c r="H301" s="20"/>
      <c r="I301" s="20"/>
      <c r="J301" s="20"/>
      <c r="K301" s="20"/>
      <c r="L301" s="20"/>
      <c r="N301" s="20"/>
      <c r="O301" s="20"/>
      <c r="Q301" s="20"/>
      <c r="S301" s="21"/>
      <c r="T301" s="21"/>
      <c r="V301" s="22"/>
      <c r="W301" s="22"/>
      <c r="X301" s="22"/>
      <c r="Y301" s="22"/>
    </row>
    <row r="302" spans="2:25" ht="15" hidden="1" customHeight="1" x14ac:dyDescent="0.2">
      <c r="B302" s="88"/>
      <c r="C302" s="19"/>
      <c r="D302" s="20"/>
      <c r="E302" s="20"/>
      <c r="F302" s="20"/>
      <c r="G302" s="20"/>
      <c r="H302" s="20"/>
      <c r="I302" s="20"/>
      <c r="J302" s="20"/>
      <c r="K302" s="20"/>
      <c r="L302" s="20"/>
      <c r="N302" s="20"/>
      <c r="O302" s="20"/>
      <c r="Q302" s="20"/>
      <c r="S302" s="21"/>
      <c r="T302" s="21"/>
      <c r="V302" s="22"/>
      <c r="W302" s="22"/>
      <c r="X302" s="22"/>
      <c r="Y302" s="22"/>
    </row>
    <row r="303" spans="2:25" ht="15" hidden="1" customHeight="1" x14ac:dyDescent="0.2">
      <c r="B303" s="88"/>
      <c r="C303" s="19"/>
      <c r="D303" s="20"/>
      <c r="E303" s="20"/>
      <c r="F303" s="20"/>
      <c r="G303" s="20"/>
      <c r="H303" s="20"/>
      <c r="I303" s="20"/>
      <c r="J303" s="20"/>
      <c r="K303" s="20"/>
      <c r="L303" s="20"/>
      <c r="N303" s="20"/>
      <c r="O303" s="20"/>
      <c r="Q303" s="20"/>
      <c r="S303" s="21"/>
      <c r="T303" s="21"/>
      <c r="V303" s="22"/>
      <c r="W303" s="22"/>
      <c r="X303" s="22"/>
      <c r="Y303" s="22"/>
    </row>
    <row r="304" spans="2:25" ht="15" hidden="1" customHeight="1" x14ac:dyDescent="0.2">
      <c r="B304" s="88"/>
      <c r="C304" s="19"/>
      <c r="D304" s="20"/>
      <c r="E304" s="20"/>
      <c r="F304" s="20"/>
      <c r="G304" s="20"/>
      <c r="H304" s="20"/>
      <c r="I304" s="20"/>
      <c r="J304" s="20"/>
      <c r="K304" s="20"/>
      <c r="L304" s="20"/>
      <c r="N304" s="20"/>
      <c r="O304" s="20"/>
      <c r="Q304" s="20"/>
      <c r="S304" s="21"/>
      <c r="T304" s="21"/>
      <c r="V304" s="22"/>
      <c r="W304" s="22"/>
      <c r="X304" s="22"/>
      <c r="Y304" s="22"/>
    </row>
    <row r="305" spans="2:25" ht="15" hidden="1" customHeight="1" x14ac:dyDescent="0.2">
      <c r="B305" s="88"/>
      <c r="C305" s="19"/>
      <c r="D305" s="20"/>
      <c r="E305" s="20"/>
      <c r="F305" s="20"/>
      <c r="G305" s="20"/>
      <c r="H305" s="20"/>
      <c r="I305" s="20"/>
      <c r="J305" s="20"/>
      <c r="K305" s="20"/>
      <c r="L305" s="20"/>
      <c r="N305" s="20"/>
      <c r="O305" s="20"/>
      <c r="Q305" s="20"/>
      <c r="S305" s="21"/>
      <c r="T305" s="21"/>
      <c r="V305" s="22"/>
      <c r="W305" s="22"/>
      <c r="X305" s="22"/>
      <c r="Y305" s="22"/>
    </row>
    <row r="306" spans="2:25" ht="19.5" customHeight="1" x14ac:dyDescent="0.2">
      <c r="B306" s="80" t="s">
        <v>37</v>
      </c>
      <c r="C306" s="23" t="s">
        <v>38</v>
      </c>
      <c r="D306" s="24"/>
      <c r="E306" s="24"/>
      <c r="F306" s="24"/>
      <c r="G306" s="24"/>
      <c r="H306" s="24"/>
      <c r="I306" s="24"/>
      <c r="J306" s="24"/>
      <c r="K306" s="24"/>
      <c r="L306" s="24"/>
      <c r="N306" s="24"/>
      <c r="O306" s="24"/>
      <c r="Q306" s="24"/>
      <c r="S306" s="24"/>
      <c r="T306" s="24"/>
    </row>
    <row r="307" spans="2:25" ht="19.5" customHeight="1" x14ac:dyDescent="0.2">
      <c r="B307" s="80"/>
      <c r="C307" s="23" t="s">
        <v>39</v>
      </c>
      <c r="D307" s="25"/>
      <c r="E307" s="25"/>
      <c r="F307" s="25"/>
      <c r="G307" s="25"/>
      <c r="H307" s="25"/>
      <c r="I307" s="25"/>
      <c r="J307" s="25"/>
      <c r="K307" s="25"/>
      <c r="L307" s="25"/>
      <c r="N307" s="26"/>
      <c r="O307" s="26"/>
      <c r="Q307" s="26"/>
      <c r="S307" s="26"/>
      <c r="T307" s="26"/>
    </row>
    <row r="308" spans="2:25" ht="19.5" customHeight="1" x14ac:dyDescent="0.2">
      <c r="B308" s="80"/>
      <c r="C308" s="23" t="s">
        <v>40</v>
      </c>
      <c r="D308" s="27"/>
      <c r="E308" s="27"/>
      <c r="F308" s="27"/>
      <c r="G308" s="27"/>
      <c r="H308" s="27"/>
      <c r="I308" s="27"/>
      <c r="J308" s="27"/>
      <c r="K308" s="27"/>
      <c r="L308" s="27"/>
      <c r="N308" s="28"/>
      <c r="O308" s="28"/>
      <c r="Q308" s="28"/>
      <c r="S308" s="28"/>
      <c r="T308" s="28"/>
    </row>
    <row r="309" spans="2:25" ht="9.75" customHeight="1" x14ac:dyDescent="0.2"/>
    <row r="310" spans="2:25" ht="19.5" hidden="1" customHeight="1" x14ac:dyDescent="0.2">
      <c r="B310" s="80" t="s">
        <v>41</v>
      </c>
      <c r="C310" s="29" t="s">
        <v>42</v>
      </c>
      <c r="D310" s="30" t="str">
        <f t="shared" ref="D310:L310" si="0">IF(D306&lt;4,"-",IF(AND(ISNUMBER(D10),ISNUMBER(D11)),"Bilateral",IF(ISNUMBER(D11),"Unilateral inf.",IF(ISNUMBER(D10),"Unilateral sup.","-"))))</f>
        <v>-</v>
      </c>
      <c r="E310" s="30" t="str">
        <f t="shared" si="0"/>
        <v>-</v>
      </c>
      <c r="F310" s="30" t="str">
        <f t="shared" si="0"/>
        <v>-</v>
      </c>
      <c r="G310" s="30" t="str">
        <f t="shared" si="0"/>
        <v>-</v>
      </c>
      <c r="H310" s="30" t="str">
        <f t="shared" si="0"/>
        <v>-</v>
      </c>
      <c r="I310" s="30" t="str">
        <f t="shared" si="0"/>
        <v>-</v>
      </c>
      <c r="J310" s="30" t="str">
        <f t="shared" si="0"/>
        <v>-</v>
      </c>
      <c r="K310" s="30" t="str">
        <f t="shared" si="0"/>
        <v>-</v>
      </c>
      <c r="L310" s="30" t="str">
        <f t="shared" si="0"/>
        <v>-</v>
      </c>
      <c r="N310" s="30" t="str">
        <f>IF(N306&lt;4,"-",IF(AND(ISNUMBER(N10),ISNUMBER(N11)),"Bilateral",IF(ISNUMBER(N11),"Unilateral inf.",IF(ISNUMBER(N10),"Unilateral sup.","-"))))</f>
        <v>-</v>
      </c>
      <c r="O310" s="30" t="str">
        <f>IF(O306&lt;4,"-",IF(AND(ISNUMBER(O10),ISNUMBER(O11)),"Bilateral",IF(ISNUMBER(O11),"Unilateral inf.",IF(ISNUMBER(O10),"Unilateral sup.","-"))))</f>
        <v>-</v>
      </c>
      <c r="Q310" s="30" t="str">
        <f>IF(Q306&lt;4,"-",IF(AND(ISNUMBER(Q10),ISNUMBER(Q11)),"Bilateral",IF(ISNUMBER(Q11),"Unilateral inf.",IF(ISNUMBER(Q10),"Unilateral sup.","-"))))</f>
        <v>-</v>
      </c>
      <c r="S310" s="30" t="str">
        <f>IF(S306&lt;4,"-",IF(AND(ISNUMBER(S10),ISNUMBER(S11)),"Bilateral",IF(ISNUMBER(S11),"Unilateral inf.",IF(ISNUMBER(S10),"Unilateral sup.","-"))))</f>
        <v>-</v>
      </c>
      <c r="T310" s="30" t="str">
        <f>IF(T306&lt;4,"-",IF(AND(ISNUMBER(T10),ISNUMBER(T11)),"Bilateral",IF(ISNUMBER(T11),"Unilateral inf.",IF(ISNUMBER(T10),"Unilateral sup.","-"))))</f>
        <v>-</v>
      </c>
    </row>
    <row r="311" spans="2:25" ht="19.5" hidden="1" customHeight="1" x14ac:dyDescent="0.2">
      <c r="B311" s="80"/>
      <c r="C311" s="29" t="s">
        <v>43</v>
      </c>
      <c r="D311" s="30" t="str">
        <f t="shared" ref="D311:L311" si="1">IF(D310="-","-",IF(D310="Bilateral",INDEX(KBI,MATCH(D306,KN,1)),INDEX(KUNI,MATCH(D306,KN,1))))</f>
        <v>-</v>
      </c>
      <c r="E311" s="30" t="str">
        <f t="shared" si="1"/>
        <v>-</v>
      </c>
      <c r="F311" s="30" t="str">
        <f t="shared" si="1"/>
        <v>-</v>
      </c>
      <c r="G311" s="30" t="str">
        <f t="shared" si="1"/>
        <v>-</v>
      </c>
      <c r="H311" s="30" t="str">
        <f t="shared" si="1"/>
        <v>-</v>
      </c>
      <c r="I311" s="30" t="str">
        <f t="shared" si="1"/>
        <v>-</v>
      </c>
      <c r="J311" s="30" t="str">
        <f t="shared" si="1"/>
        <v>-</v>
      </c>
      <c r="K311" s="30" t="str">
        <f t="shared" si="1"/>
        <v>-</v>
      </c>
      <c r="L311" s="30" t="str">
        <f t="shared" si="1"/>
        <v>-</v>
      </c>
      <c r="N311" s="30" t="str">
        <f>IF(N310="-","-",IF(N310="Bilateral",INDEX(KBI,MATCH(N306,KN,1)),INDEX(KUNI,MATCH(N306,KN,1))))</f>
        <v>-</v>
      </c>
      <c r="O311" s="30" t="str">
        <f>IF(O310="-","-",IF(O310="Bilateral",INDEX(KBI,MATCH(O306,KN,1)),INDEX(KUNI,MATCH(O306,KN,1))))</f>
        <v>-</v>
      </c>
      <c r="Q311" s="30" t="str">
        <f>IF(Q310="-","-",IF(Q310="Bilateral",INDEX(KBI,MATCH(Q306,KN,1)),INDEX(KUNI,MATCH(Q306,KN,1))))</f>
        <v>-</v>
      </c>
      <c r="S311" s="30" t="str">
        <f>IF(S310="-","-",IF(S310="Bilateral",INDEX(KBI,MATCH(S306,KN,1)),INDEX(KUNI,MATCH(S306,KN,1))))</f>
        <v>-</v>
      </c>
      <c r="T311" s="30" t="str">
        <f>IF(T310="-","-",IF(T310="Bilateral",INDEX(KBI,MATCH(T306,KN,1)),INDEX(KUNI,MATCH(T306,KN,1))))</f>
        <v>-</v>
      </c>
    </row>
    <row r="312" spans="2:25" ht="19.5" hidden="1" customHeight="1" x14ac:dyDescent="0.2">
      <c r="B312" s="80"/>
      <c r="C312" s="29" t="s">
        <v>44</v>
      </c>
      <c r="D312" s="30" t="str">
        <f t="shared" ref="D312:L312" si="2">IF(OR(D311="-",NOT(ISNUMBER(D11))),"-",D307-D311*D308)</f>
        <v>-</v>
      </c>
      <c r="E312" s="30" t="str">
        <f t="shared" si="2"/>
        <v>-</v>
      </c>
      <c r="F312" s="30" t="str">
        <f t="shared" si="2"/>
        <v>-</v>
      </c>
      <c r="G312" s="30" t="str">
        <f t="shared" si="2"/>
        <v>-</v>
      </c>
      <c r="H312" s="30" t="str">
        <f t="shared" si="2"/>
        <v>-</v>
      </c>
      <c r="I312" s="30" t="str">
        <f t="shared" si="2"/>
        <v>-</v>
      </c>
      <c r="J312" s="30" t="str">
        <f t="shared" si="2"/>
        <v>-</v>
      </c>
      <c r="K312" s="30" t="str">
        <f t="shared" si="2"/>
        <v>-</v>
      </c>
      <c r="L312" s="30" t="str">
        <f t="shared" si="2"/>
        <v>-</v>
      </c>
      <c r="N312" s="30" t="str">
        <f>IF(OR(N311="-",NOT(ISNUMBER(N11))),"-",N307-N311*N308)</f>
        <v>-</v>
      </c>
      <c r="O312" s="30" t="str">
        <f>IF(OR(O311="-",NOT(ISNUMBER(O11))),"-",O307-O311*O308)</f>
        <v>-</v>
      </c>
      <c r="Q312" s="30" t="str">
        <f>IF(OR(Q311="-",NOT(ISNUMBER(Q11))),"-",Q307-Q311*Q308)</f>
        <v>-</v>
      </c>
      <c r="S312" s="30" t="str">
        <f>IF(OR(S311="-",NOT(ISNUMBER(S11))),"-",S307-S311*S308)</f>
        <v>-</v>
      </c>
      <c r="T312" s="30" t="str">
        <f>IF(OR(T311="-",NOT(ISNUMBER(T11))),"-",T307-T311*T308)</f>
        <v>-</v>
      </c>
    </row>
    <row r="313" spans="2:25" ht="19.5" hidden="1" customHeight="1" x14ac:dyDescent="0.2">
      <c r="B313" s="80"/>
      <c r="C313" s="29" t="s">
        <v>45</v>
      </c>
      <c r="D313" s="30" t="str">
        <f t="shared" ref="D313:L313" si="3">IF(OR(D311="-",NOT(ISNUMBER(D10))),"-",D307+D311*D308)</f>
        <v>-</v>
      </c>
      <c r="E313" s="30" t="str">
        <f t="shared" si="3"/>
        <v>-</v>
      </c>
      <c r="F313" s="30" t="str">
        <f t="shared" si="3"/>
        <v>-</v>
      </c>
      <c r="G313" s="30" t="str">
        <f t="shared" si="3"/>
        <v>-</v>
      </c>
      <c r="H313" s="30" t="str">
        <f t="shared" si="3"/>
        <v>-</v>
      </c>
      <c r="I313" s="30" t="str">
        <f t="shared" si="3"/>
        <v>-</v>
      </c>
      <c r="J313" s="30" t="str">
        <f t="shared" si="3"/>
        <v>-</v>
      </c>
      <c r="K313" s="30" t="str">
        <f t="shared" si="3"/>
        <v>-</v>
      </c>
      <c r="L313" s="30" t="str">
        <f t="shared" si="3"/>
        <v>-</v>
      </c>
      <c r="N313" s="30" t="str">
        <f>IF(OR(N311="-",NOT(ISNUMBER(N10))),"-",N307+N311*N308)</f>
        <v>-</v>
      </c>
      <c r="O313" s="30" t="str">
        <f>IF(OR(O311="-",NOT(ISNUMBER(O10))),"-",O307+O311*O308)</f>
        <v>-</v>
      </c>
      <c r="Q313" s="30" t="str">
        <f>IF(OR(Q311="-",NOT(ISNUMBER(Q10))),"-",Q307+Q311*Q308)</f>
        <v>-</v>
      </c>
      <c r="S313" s="30" t="str">
        <f>IF(OR(S311="-",NOT(ISNUMBER(S10))),"-",S307+S311*S308)</f>
        <v>-</v>
      </c>
      <c r="T313" s="30" t="str">
        <f>IF(OR(T311="-",NOT(ISNUMBER(T10))),"-",T307+T311*T308)</f>
        <v>-</v>
      </c>
    </row>
    <row r="314" spans="2:25" ht="19.5" hidden="1" customHeight="1" x14ac:dyDescent="0.2">
      <c r="B314" s="80"/>
      <c r="C314" s="29" t="s">
        <v>46</v>
      </c>
      <c r="D314" s="31" t="str">
        <f t="shared" ref="D314:L314" si="4">IF(D311="-","-",IF(AND(OR(NOT(ISNUMBER(D11)),D312&gt;=D11),OR(NOT(ISNUMBER(D10)),D313&lt;=D10)),1,0))</f>
        <v>-</v>
      </c>
      <c r="E314" s="31" t="str">
        <f t="shared" si="4"/>
        <v>-</v>
      </c>
      <c r="F314" s="31" t="str">
        <f t="shared" si="4"/>
        <v>-</v>
      </c>
      <c r="G314" s="31" t="str">
        <f t="shared" si="4"/>
        <v>-</v>
      </c>
      <c r="H314" s="31" t="str">
        <f t="shared" si="4"/>
        <v>-</v>
      </c>
      <c r="I314" s="31" t="str">
        <f t="shared" si="4"/>
        <v>-</v>
      </c>
      <c r="J314" s="31" t="str">
        <f t="shared" si="4"/>
        <v>-</v>
      </c>
      <c r="K314" s="31" t="str">
        <f t="shared" si="4"/>
        <v>-</v>
      </c>
      <c r="L314" s="31" t="str">
        <f t="shared" si="4"/>
        <v>-</v>
      </c>
      <c r="N314" s="32" t="str">
        <f>IF(N311="-","-",IF(AND(OR(NOT(ISNUMBER(N11)),N312&gt;=N11),OR(NOT(ISNUMBER(N10)),N313&lt;=N10)),1,0))</f>
        <v>-</v>
      </c>
      <c r="O314" s="32" t="str">
        <f>IF(O311="-","-",IF(AND(OR(NOT(ISNUMBER(O11)),O312&gt;=O11),OR(NOT(ISNUMBER(O10)),O313&lt;=O10)),1,0))</f>
        <v>-</v>
      </c>
      <c r="Q314" s="32" t="str">
        <f>IF(Q311="-","-",IF(AND(OR(NOT(ISNUMBER(Q11)),Q312&gt;=Q11),OR(NOT(ISNUMBER(Q10)),Q313&lt;=Q10)),1,0))</f>
        <v>-</v>
      </c>
      <c r="S314" s="32" t="str">
        <f>IF(S311="-","-",IF(AND(OR(NOT(ISNUMBER(S11)),S312&gt;=S11),OR(NOT(ISNUMBER(S10)),S313&lt;=S10)),1,0))</f>
        <v>-</v>
      </c>
      <c r="T314" s="32" t="str">
        <f>IF(T311="-","-",IF(AND(OR(NOT(ISNUMBER(T11)),T312&gt;=T11),OR(NOT(ISNUMBER(T10)),T313&lt;=T10)),1,0))</f>
        <v>-</v>
      </c>
    </row>
    <row r="315" spans="2:25" ht="9.75" hidden="1" customHeight="1" x14ac:dyDescent="0.2"/>
    <row r="316" spans="2:25" ht="19.5" hidden="1" customHeight="1" x14ac:dyDescent="0.2">
      <c r="B316" s="80" t="s">
        <v>47</v>
      </c>
      <c r="C316" s="29" t="s">
        <v>48</v>
      </c>
      <c r="D316" s="30" t="str">
        <f t="shared" ref="D316:L316" si="5">IF(D306=0,"-",MIN(D13:D305))</f>
        <v>-</v>
      </c>
      <c r="E316" s="30" t="str">
        <f t="shared" si="5"/>
        <v>-</v>
      </c>
      <c r="F316" s="30" t="str">
        <f t="shared" si="5"/>
        <v>-</v>
      </c>
      <c r="G316" s="30" t="str">
        <f t="shared" si="5"/>
        <v>-</v>
      </c>
      <c r="H316" s="30" t="str">
        <f t="shared" si="5"/>
        <v>-</v>
      </c>
      <c r="I316" s="30" t="str">
        <f t="shared" si="5"/>
        <v>-</v>
      </c>
      <c r="J316" s="30" t="str">
        <f t="shared" si="5"/>
        <v>-</v>
      </c>
      <c r="K316" s="30" t="str">
        <f t="shared" si="5"/>
        <v>-</v>
      </c>
      <c r="L316" s="30" t="str">
        <f t="shared" si="5"/>
        <v>-</v>
      </c>
      <c r="N316" s="30" t="str">
        <f>IF(N306=0,"-",MIN(N13:N305))</f>
        <v>-</v>
      </c>
      <c r="O316" s="30" t="str">
        <f>IF(O306=0,"-",MIN(O13:O305))</f>
        <v>-</v>
      </c>
      <c r="Q316" s="30" t="str">
        <f>IF(Q306=0,"-",MIN(Q13:Q305))</f>
        <v>-</v>
      </c>
      <c r="S316" s="30" t="str">
        <f>IF(S306=0,"-",MIN(S13:S305))</f>
        <v>-</v>
      </c>
      <c r="T316" s="30" t="str">
        <f>IF(T306=0,"-",MIN(T13:T305))</f>
        <v>-</v>
      </c>
    </row>
    <row r="317" spans="2:25" ht="19.5" hidden="1" customHeight="1" x14ac:dyDescent="0.2">
      <c r="B317" s="80"/>
      <c r="C317" s="29" t="s">
        <v>49</v>
      </c>
      <c r="D317" s="30" t="str">
        <f t="shared" ref="D317:L317" si="6">IF(D306=0,"-",MAX(D13:D305))</f>
        <v>-</v>
      </c>
      <c r="E317" s="30" t="str">
        <f t="shared" si="6"/>
        <v>-</v>
      </c>
      <c r="F317" s="30" t="str">
        <f t="shared" si="6"/>
        <v>-</v>
      </c>
      <c r="G317" s="30" t="str">
        <f t="shared" si="6"/>
        <v>-</v>
      </c>
      <c r="H317" s="30" t="str">
        <f t="shared" si="6"/>
        <v>-</v>
      </c>
      <c r="I317" s="30" t="str">
        <f t="shared" si="6"/>
        <v>-</v>
      </c>
      <c r="J317" s="30" t="str">
        <f t="shared" si="6"/>
        <v>-</v>
      </c>
      <c r="K317" s="30" t="str">
        <f t="shared" si="6"/>
        <v>-</v>
      </c>
      <c r="L317" s="30" t="str">
        <f t="shared" si="6"/>
        <v>-</v>
      </c>
      <c r="N317" s="30" t="str">
        <f>IF(N306=0,"-",MAX(N13:N305))</f>
        <v>-</v>
      </c>
      <c r="O317" s="30" t="str">
        <f>IF(O306=0,"-",MAX(O13:O305))</f>
        <v>-</v>
      </c>
      <c r="Q317" s="30" t="str">
        <f>IF(Q306=0,"-",MAX(Q13:Q305))</f>
        <v>-</v>
      </c>
      <c r="S317" s="30" t="str">
        <f>IF(S306=0,"-",MAX(S13:S305))</f>
        <v>-</v>
      </c>
      <c r="T317" s="30" t="str">
        <f>IF(T306=0,"-",MAX(T13:T305))</f>
        <v>-</v>
      </c>
    </row>
    <row r="318" spans="2:25" ht="19.5" hidden="1" customHeight="1" x14ac:dyDescent="0.2">
      <c r="B318" s="80"/>
      <c r="C318" s="29" t="s">
        <v>50</v>
      </c>
      <c r="D318" s="30" t="str">
        <f t="shared" ref="D318:L318" si="7">IF(D306=0,"-",IF(ISNUMBER(D11),COUNTIF(D13:D305,"&lt;"&amp;D11),0)+IF(ISNUMBER(D10),COUNTIF(D13:D305,"&gt;"&amp;D10),0))</f>
        <v>-</v>
      </c>
      <c r="E318" s="30" t="str">
        <f t="shared" si="7"/>
        <v>-</v>
      </c>
      <c r="F318" s="30" t="str">
        <f t="shared" si="7"/>
        <v>-</v>
      </c>
      <c r="G318" s="30" t="str">
        <f t="shared" si="7"/>
        <v>-</v>
      </c>
      <c r="H318" s="30" t="str">
        <f t="shared" si="7"/>
        <v>-</v>
      </c>
      <c r="I318" s="30" t="str">
        <f t="shared" si="7"/>
        <v>-</v>
      </c>
      <c r="J318" s="30" t="str">
        <f t="shared" si="7"/>
        <v>-</v>
      </c>
      <c r="K318" s="30" t="str">
        <f t="shared" si="7"/>
        <v>-</v>
      </c>
      <c r="L318" s="30" t="str">
        <f t="shared" si="7"/>
        <v>-</v>
      </c>
      <c r="N318" s="30" t="str">
        <f>IF(N306=0,"-",IF(ISNUMBER(N11),COUNTIF(N13:N305,"&lt;"&amp;N11),0)+IF(ISNUMBER(N10),COUNTIF(N13:N305,"&gt;"&amp;N10),0))</f>
        <v>-</v>
      </c>
      <c r="O318" s="30" t="str">
        <f>IF(O306=0,"-",IF(ISNUMBER(O11),COUNTIF(O13:O305,"&lt;"&amp;O11),0)+IF(ISNUMBER(O10),COUNTIF(O13:O305,"&gt;"&amp;O10),0))</f>
        <v>-</v>
      </c>
      <c r="Q318" s="30" t="str">
        <f>IF(Q306=0,"-",IF(ISNUMBER(Q11),COUNTIF(Q13:Q305,"&lt;"&amp;Q11),0)+IF(ISNUMBER(Q10),COUNTIF(Q13:Q305,"&gt;"&amp;Q10),0))</f>
        <v>-</v>
      </c>
      <c r="S318" s="30" t="str">
        <f>IF(S306=0,"-",IF(ISNUMBER(S11),COUNTIF(S13:S305,"&lt;"&amp;S11),0)+IF(ISNUMBER(S10),COUNTIF(S13:S305,"&gt;"&amp;S10),0))</f>
        <v>-</v>
      </c>
      <c r="T318" s="30" t="str">
        <f>IF(T306=0,"-",IF(ISNUMBER(T11),COUNTIF(T13:T305,"&lt;"&amp;T11),0)+IF(ISNUMBER(T10),COUNTIF(T13:T305,"&gt;"&amp;T10),0))</f>
        <v>-</v>
      </c>
    </row>
    <row r="319" spans="2:25" ht="19.5" hidden="1" customHeight="1" x14ac:dyDescent="0.2">
      <c r="B319" s="80"/>
      <c r="C319" s="29" t="s">
        <v>51</v>
      </c>
      <c r="D319" s="31" t="str">
        <f t="shared" ref="D319:L319" si="8">IF(OR(D306=0,AND(NOT(ISNUMBER(D10)),NOT(ISNUMBER(D11)))),"-",IF(D318=0,1,0))</f>
        <v>-</v>
      </c>
      <c r="E319" s="31" t="str">
        <f t="shared" si="8"/>
        <v>-</v>
      </c>
      <c r="F319" s="31" t="str">
        <f t="shared" si="8"/>
        <v>-</v>
      </c>
      <c r="G319" s="31" t="str">
        <f t="shared" si="8"/>
        <v>-</v>
      </c>
      <c r="H319" s="31" t="str">
        <f t="shared" si="8"/>
        <v>-</v>
      </c>
      <c r="I319" s="31" t="str">
        <f t="shared" si="8"/>
        <v>-</v>
      </c>
      <c r="J319" s="31" t="str">
        <f t="shared" si="8"/>
        <v>-</v>
      </c>
      <c r="K319" s="31" t="str">
        <f t="shared" si="8"/>
        <v>-</v>
      </c>
      <c r="L319" s="31" t="str">
        <f t="shared" si="8"/>
        <v>-</v>
      </c>
      <c r="N319" s="32" t="str">
        <f>IF(OR(N306=0,AND(NOT(ISNUMBER(N10)),NOT(ISNUMBER(N11)))),"-",IF(N318=0,1,0))</f>
        <v>-</v>
      </c>
      <c r="O319" s="32" t="str">
        <f>IF(OR(O306=0,AND(NOT(ISNUMBER(O10)),NOT(ISNUMBER(O11)))),"-",IF(O318=0,1,0))</f>
        <v>-</v>
      </c>
      <c r="Q319" s="32" t="str">
        <f>IF(OR(Q306=0,AND(NOT(ISNUMBER(Q10)),NOT(ISNUMBER(Q11)))),"-",IF(Q318=0,1,0))</f>
        <v>-</v>
      </c>
      <c r="S319" s="32" t="str">
        <f>IF(OR(S306=0,AND(NOT(ISNUMBER(S10)),NOT(ISNUMBER(S11)))),"-",IF(S318=0,1,0))</f>
        <v>-</v>
      </c>
      <c r="T319" s="32" t="str">
        <f>IF(OR(T306=0,AND(NOT(ISNUMBER(T10)),NOT(ISNUMBER(T11)))),"-",IF(T318=0,1,0))</f>
        <v>-</v>
      </c>
    </row>
    <row r="320" spans="2:25" ht="9.75" hidden="1" customHeight="1" x14ac:dyDescent="0.2"/>
    <row r="321" spans="2:25" ht="19.5" hidden="1" customHeight="1" x14ac:dyDescent="0.2">
      <c r="B321" s="80" t="s">
        <v>52</v>
      </c>
      <c r="C321" s="29" t="s">
        <v>53</v>
      </c>
      <c r="D321" s="30" t="str">
        <f t="shared" ref="D321:L321" si="9">IF(OR(D10="",D306&lt;3),"-",IF(D308=0,IF((D10-D307)=0,"-",IF((D10-D307)&lt;0,"- INF","+ INF")),(ROUND(((D10-D307)/D308),2))))</f>
        <v>-</v>
      </c>
      <c r="E321" s="30" t="str">
        <f t="shared" si="9"/>
        <v>-</v>
      </c>
      <c r="F321" s="30" t="str">
        <f t="shared" si="9"/>
        <v>-</v>
      </c>
      <c r="G321" s="30" t="str">
        <f t="shared" si="9"/>
        <v>-</v>
      </c>
      <c r="H321" s="30" t="str">
        <f t="shared" si="9"/>
        <v>-</v>
      </c>
      <c r="I321" s="30" t="str">
        <f t="shared" si="9"/>
        <v>-</v>
      </c>
      <c r="J321" s="30" t="str">
        <f t="shared" si="9"/>
        <v>-</v>
      </c>
      <c r="K321" s="30" t="str">
        <f t="shared" si="9"/>
        <v>-</v>
      </c>
      <c r="L321" s="30" t="str">
        <f t="shared" si="9"/>
        <v>-</v>
      </c>
      <c r="N321" s="30" t="str">
        <f>IF(OR(N10="",N306&lt;3),"-",IF(N308=0,IF((N10-N307)=0,"-",IF((N10-N307)&lt;0,"- INF","+ INF")),(ROUND(((N10-N307)/N308),2))))</f>
        <v>-</v>
      </c>
      <c r="O321" s="30" t="str">
        <f>IF(OR(O10="",O306&lt;3),"-",IF(O308=0,IF((O10-O307)=0,"-",IF((O10-O307)&lt;0,"- INF","+ INF")),(ROUND(((O10-O307)/O308),2))))</f>
        <v>-</v>
      </c>
      <c r="Q321" s="30" t="str">
        <f>IF(OR(Q10="",Q306&lt;3),"-",IF(Q308=0,IF((Q10-Q307)=0,"-",IF((Q10-Q307)&lt;0,"- INF","+ INF")),(ROUND(((Q10-Q307)/Q308),2))))</f>
        <v>-</v>
      </c>
      <c r="S321" s="30" t="str">
        <f>IF(OR(S10="",S306&lt;3),"-",IF(S308=0,IF((S10-S307)=0,"-",IF((S10-S307)&lt;0,"- INF","+ INF")),(ROUND(((S10-S307)/S308),2))))</f>
        <v>-</v>
      </c>
      <c r="T321" s="30" t="str">
        <f>IF(OR(T10="",T306&lt;3),"-",IF(T308=0,IF((T10-T307)=0,"-",IF((T10-T307)&lt;0,"- INF","+ INF")),(ROUND(((T10-T307)/T308),2))))</f>
        <v>-</v>
      </c>
    </row>
    <row r="322" spans="2:25" ht="19.5" hidden="1" customHeight="1" x14ac:dyDescent="0.2">
      <c r="B322" s="80"/>
      <c r="C322" s="29" t="s">
        <v>54</v>
      </c>
      <c r="D322" s="26" t="str">
        <f t="shared" ref="D322:L322" si="10">IF(OR(D11="",D306&lt;3),"-",IF(D308=0,IF((D307-D11)=0,"-",IF((D307-D11)&lt;0,"- INF","+ INF")),(ROUND(((D307-D11)/D308),2))))</f>
        <v>-</v>
      </c>
      <c r="E322" s="26" t="str">
        <f t="shared" si="10"/>
        <v>-</v>
      </c>
      <c r="F322" s="26" t="str">
        <f t="shared" si="10"/>
        <v>-</v>
      </c>
      <c r="G322" s="26" t="str">
        <f t="shared" si="10"/>
        <v>-</v>
      </c>
      <c r="H322" s="26" t="str">
        <f t="shared" si="10"/>
        <v>-</v>
      </c>
      <c r="I322" s="26" t="str">
        <f t="shared" si="10"/>
        <v>-</v>
      </c>
      <c r="J322" s="26" t="str">
        <f t="shared" si="10"/>
        <v>-</v>
      </c>
      <c r="K322" s="26" t="str">
        <f t="shared" si="10"/>
        <v>-</v>
      </c>
      <c r="L322" s="26" t="str">
        <f t="shared" si="10"/>
        <v>-</v>
      </c>
      <c r="N322" s="26" t="str">
        <f>IF(OR(N11="",N306&lt;3),"-",IF(N308=0,IF((N307-N11)=0,"-",IF((N307-N11)&lt;0,"- INF","+ INF")),(ROUND(((N307-N11)/N308),2))))</f>
        <v>-</v>
      </c>
      <c r="O322" s="26" t="str">
        <f>IF(OR(O11="",O306&lt;3),"-",IF(O308=0,IF((O307-O11)=0,"-",IF((O307-O11)&lt;0,"- INF","+ INF")),(ROUND(((O307-O11)/O308),2))))</f>
        <v>-</v>
      </c>
      <c r="Q322" s="26" t="str">
        <f>IF(OR(Q11="",Q306&lt;3),"-",IF(Q308=0,IF((Q307-Q11)=0,"-",IF((Q307-Q11)&lt;0,"- INF","+ INF")),(ROUND(((Q307-Q11)/Q308),2))))</f>
        <v>-</v>
      </c>
      <c r="S322" s="26" t="str">
        <f>IF(OR(S11="",S306&lt;3),"-",IF(S308=0,IF((S307-S11)=0,"-",IF((S307-S11)&lt;0,"- INF","+ INF")),(ROUND(((S307-S11)/S308),2))))</f>
        <v>-</v>
      </c>
      <c r="T322" s="26" t="str">
        <f>IF(OR(T11="",T306&lt;3),"-",IF(T308=0,IF((T307-T11)=0,"-",IF((T307-T11)&lt;0,"- INF","+ INF")),(ROUND(((T307-T11)/T308),2))))</f>
        <v>-</v>
      </c>
    </row>
    <row r="323" spans="2:25" ht="19.5" hidden="1" customHeight="1" x14ac:dyDescent="0.2">
      <c r="B323" s="80"/>
      <c r="C323" s="29" t="s">
        <v>55</v>
      </c>
      <c r="D323" s="33" t="str">
        <f t="shared" ref="D323:L323" si="11">IF($C$334=1,D335,IF(D306&lt;3,"-",IF(AND(D308=0,D307&lt;=D10,D307&gt;=D11),100,IF(D10="",100,IF(OR(D321="-",D321="+ INF",D321="- INF"),"-",IF(AND(D306=3,D321&gt;NUMERO01),100,IF(AND(D306=4,D321&gt;NUMERO02),100,IF(AND(D306=5,D321&gt;NUMERO03),100,IF(AND(D306=6,D321&gt;NUMERO04),100,IF(AND(D306=7,D321&gt;NUMERO05),100,IF(AND(D306=8,D321&gt;NUMERO06),100,IF(AND(D306=9,D321&gt;NUMERO07),100,IF(AND(D306&gt;=10,D306&lt;=11,D321&gt;NUMERO08),100,IF(AND(D306&gt;=12,D306&lt;=14,D321&gt;NUMERO09),100,IF(AND(D306&gt;=15,D306&lt;=18,D321&gt;NUMERO10),100,IF(AND(D306&gt;=19,D306&lt;=25,D321&gt;NUMERO11),100,IF(AND(D306&gt;=26,D306&lt;=37,D321&gt;NUMERO12),100,IF(AND(D306&gt;=38,D306&lt;=60,D321&gt;NUMERO13),100,IF(AND(D306&gt;=61,D306&lt;=200,D321&gt;NUMERO14),100,IF(AND(D306&gt;=201,D321&gt;NUMERO15),100,IF(AND(D306=3,-D321&gt;NUMERO01),0,IF(AND(D306=4,-D321&gt;NUMERO02),0,IF(AND(D306=5,-D321&gt;NUMERO03),0,IF(AND(D306=6,-D321&gt;NUMERO04),0,IF(AND(D306=7,-D321&gt;NUMERO05),0,IF(AND(D306=8,-D321&gt;NUMERO06),0,IF(AND(D306=9,-D321&gt;NUMERO07),0,IF(AND(D306&gt;=10,D306&lt;=11,-D321&gt;NUMERO08),0,IF(AND(D306&gt;=12,D306&lt;=14,-D321&gt;NUMERO09),0,IF(AND(D306&gt;=15,D306&lt;=18,-D321&gt;NUMERO10),0,IF(AND(D306&gt;=19,D306&lt;=25,-D321&gt;NUMERO11),0,IF(AND(D306&gt;=26,D306&lt;=37,-D321&gt;NUMERO12),0,IF(AND(D306&gt;=38,D306&lt;=60,-D321&gt;NUMERO13),0,IF(AND(D306&gt;=61,D306&lt;=200,-D321&gt;NUMERO14),0,IF(AND(D306&gt;=201,-D321&gt;NUMERO15),0,IF(D321&lt;0,100-IF(D306=3,INDEX(PSxPI,MATCH(-D321,COLUNA01,-1)),IF(D306=4,INDEX(PSxPI,MATCH(-D321,COLUNA02,-1)),IF(D306=5,INDEX(PSxPI,MATCH(-D321,COLUNA03,-1)),IF(D306=6,INDEX(PSxPI,MATCH(-D321,COLUNA04,-1)),IF(D306=7,INDEX(PSxPI,MATCH(-D321,COLUNA05,-1)),IF(D306=8,INDEX(PSxPI,MATCH(-D321,COLUNA06,-1)),IF(D306=9,INDEX(PSxPI,MATCH(-D321,COLUNA07,-1)),IF(AND(D306&gt;=10,D306&lt;=11),INDEX(PSxPI,MATCH(-D321,COLUNA08,-1)),IF(AND(D306&gt;=12,D306&lt;=14),INDEX(PSxPI,MATCH(-D321,COLUNA09,-1)),IF(AND(D306&gt;=15,D306&lt;=18),INDEX(PSxPI,MATCH(-D321,COLUNA10,-1)),IF(AND(D306&gt;=19,D306&lt;=25),INDEX(PSxPI,MATCH(-D321,COLUNA11,-1)),IF(AND(D306&gt;=26,D306&lt;=37),INDEX(PSxPI,MATCH(-D321,COLUNA12,-1)),IF(AND(D306&gt;=38,D306&lt;=60),INDEX(PSxPI,MATCH(-D321,COLUNA13,-1)),IF(AND(D306&gt;=61,D306&lt;=200),INDEX(PSxPI,MATCH(-D321,COLUNA14,-1)),IF(D306&gt;=201,INDEX(PSxPI,MATCH(-D321,COLUNA15,-1))))))))))))))))),IF(D306=3,INDEX(PSxPI,MATCH(D321,COLUNA01,-1)),IF(D306=4,INDEX(PSxPI,MATCH(D321,COLUNA02,-1)),IF(D306=5,INDEX(PSxPI,MATCH(D321,COLUNA03,-1)),IF(D306=6,INDEX(PSxPI,MATCH(D321,COLUNA04,-1)),IF(D306=7,INDEX(PSxPI,MATCH(D321,COLUNA05,-1)),IF(D306=8,INDEX(PSxPI,MATCH(D321,COLUNA06,-1)),IF(D306=9,INDEX(PSxPI,MATCH(D321,COLUNA07,-1)),IF(AND(D306&gt;=10,D306&lt;=11),INDEX(PSxPI,MATCH(D321,COLUNA08,-1)),IF(AND(D306&gt;=12,D306&lt;=14),INDEX(PSxPI,MATCH(D321,COLUNA09,-1)),IF(AND(D306&gt;=15,D306&lt;=18),INDEX(PSxPI,MATCH(D321,COLUNA10,-1)),IF(AND(D306&gt;=19,D306&lt;=25),INDEX(PSxPI,MATCH(D321,COLUNA11,-1)),IF(AND(D306&gt;=26,D306&lt;=37),INDEX(PSxPI,MATCH(D321,COLUNA12,-1)),IF(AND(D306&gt;=38,D306&lt;=60),INDEX(PSxPI,MATCH(D321,COLUNA13,-1)),IF(AND(D306&gt;=61,D306&lt;=200),INDEX(PSxPI,MATCH(D321,COLUNA14,-1)),IF(D306&gt;=201,INDEX(PSxPI,MATCH(D321,COLUNA15,-1)))))))))))))))))))))))))))))))))))))))))))))))))))))</f>
        <v>-</v>
      </c>
      <c r="E323" s="33" t="str">
        <f t="shared" si="11"/>
        <v>-</v>
      </c>
      <c r="F323" s="33" t="str">
        <f t="shared" si="11"/>
        <v>-</v>
      </c>
      <c r="G323" s="33" t="str">
        <f t="shared" si="11"/>
        <v>-</v>
      </c>
      <c r="H323" s="33" t="str">
        <f t="shared" si="11"/>
        <v>-</v>
      </c>
      <c r="I323" s="33" t="str">
        <f t="shared" si="11"/>
        <v>-</v>
      </c>
      <c r="J323" s="33" t="str">
        <f t="shared" si="11"/>
        <v>-</v>
      </c>
      <c r="K323" s="33" t="str">
        <f t="shared" si="11"/>
        <v>-</v>
      </c>
      <c r="L323" s="33" t="str">
        <f t="shared" si="11"/>
        <v>-</v>
      </c>
      <c r="N323" s="33" t="str">
        <f>IF($C$334=1,N335,IF(N306&lt;3,"-",IF(AND(N308=0,N307&lt;=N10,N307&gt;=N11),100,IF(N10="",100,IF(OR(N321="-",N321="+ INF",N321="- INF"),"-",IF(AND(N306=3,N321&gt;NUMERO01),100,IF(AND(N306=4,N321&gt;NUMERO02),100,IF(AND(N306=5,N321&gt;NUMERO03),100,IF(AND(N306=6,N321&gt;NUMERO04),100,IF(AND(N306=7,N321&gt;NUMERO05),100,IF(AND(N306=8,N321&gt;NUMERO06),100,IF(AND(N306=9,N321&gt;NUMERO07),100,IF(AND(N306&gt;=10,N306&lt;=11,N321&gt;NUMERO08),100,IF(AND(N306&gt;=12,N306&lt;=14,N321&gt;NUMERO09),100,IF(AND(N306&gt;=15,N306&lt;=18,N321&gt;NUMERO10),100,IF(AND(N306&gt;=19,N306&lt;=25,N321&gt;NUMERO11),100,IF(AND(N306&gt;=26,N306&lt;=37,N321&gt;NUMERO12),100,IF(AND(N306&gt;=38,N306&lt;=60,N321&gt;NUMERO13),100,IF(AND(N306&gt;=61,N306&lt;=200,N321&gt;NUMERO14),100,IF(AND(N306&gt;=201,N321&gt;NUMERO15),100,IF(AND(N306=3,-N321&gt;NUMERO01),0,IF(AND(N306=4,-N321&gt;NUMERO02),0,IF(AND(N306=5,-N321&gt;NUMERO03),0,IF(AND(N306=6,-N321&gt;NUMERO04),0,IF(AND(N306=7,-N321&gt;NUMERO05),0,IF(AND(N306=8,-N321&gt;NUMERO06),0,IF(AND(N306=9,-N321&gt;NUMERO07),0,IF(AND(N306&gt;=10,N306&lt;=11,-N321&gt;NUMERO08),0,IF(AND(N306&gt;=12,N306&lt;=14,-N321&gt;NUMERO09),0,IF(AND(N306&gt;=15,N306&lt;=18,-N321&gt;NUMERO10),0,IF(AND(N306&gt;=19,N306&lt;=25,-N321&gt;NUMERO11),0,IF(AND(N306&gt;=26,N306&lt;=37,-N321&gt;NUMERO12),0,IF(AND(N306&gt;=38,N306&lt;=60,-N321&gt;NUMERO13),0,IF(AND(N306&gt;=61,N306&lt;=200,-N321&gt;NUMERO14),0,IF(AND(N306&gt;=201,-N321&gt;NUMERO15),0,IF(N321&lt;0,100-IF(N306=3,INDEX(PSxPI,MATCH(-N321,COLUNA01,-1)),IF(N306=4,INDEX(PSxPI,MATCH(-N321,COLUNA02,-1)),IF(N306=5,INDEX(PSxPI,MATCH(-N321,COLUNA03,-1)),IF(N306=6,INDEX(PSxPI,MATCH(-N321,COLUNA04,-1)),IF(N306=7,INDEX(PSxPI,MATCH(-N321,COLUNA05,-1)),IF(N306=8,INDEX(PSxPI,MATCH(-N321,COLUNA06,-1)),IF(N306=9,INDEX(PSxPI,MATCH(-N321,COLUNA07,-1)),IF(AND(N306&gt;=10,N306&lt;=11),INDEX(PSxPI,MATCH(-N321,COLUNA08,-1)),IF(AND(N306&gt;=12,N306&lt;=14),INDEX(PSxPI,MATCH(-N321,COLUNA09,-1)),IF(AND(N306&gt;=15,N306&lt;=18),INDEX(PSxPI,MATCH(-N321,COLUNA10,-1)),IF(AND(N306&gt;=19,N306&lt;=25),INDEX(PSxPI,MATCH(-N321,COLUNA11,-1)),IF(AND(N306&gt;=26,N306&lt;=37),INDEX(PSxPI,MATCH(-N321,COLUNA12,-1)),IF(AND(N306&gt;=38,N306&lt;=60),INDEX(PSxPI,MATCH(-N321,COLUNA13,-1)),IF(AND(N306&gt;=61,N306&lt;=200),INDEX(PSxPI,MATCH(-N321,COLUNA14,-1)),IF(N306&gt;=201,INDEX(PSxPI,MATCH(-N321,COLUNA15,-1))))))))))))))))),IF(N306=3,INDEX(PSxPI,MATCH(N321,COLUNA01,-1)),IF(N306=4,INDEX(PSxPI,MATCH(N321,COLUNA02,-1)),IF(N306=5,INDEX(PSxPI,MATCH(N321,COLUNA03,-1)),IF(N306=6,INDEX(PSxPI,MATCH(N321,COLUNA04,-1)),IF(N306=7,INDEX(PSxPI,MATCH(N321,COLUNA05,-1)),IF(N306=8,INDEX(PSxPI,MATCH(N321,COLUNA06,-1)),IF(N306=9,INDEX(PSxPI,MATCH(N321,COLUNA07,-1)),IF(AND(N306&gt;=10,N306&lt;=11),INDEX(PSxPI,MATCH(N321,COLUNA08,-1)),IF(AND(N306&gt;=12,N306&lt;=14),INDEX(PSxPI,MATCH(N321,COLUNA09,-1)),IF(AND(N306&gt;=15,N306&lt;=18),INDEX(PSxPI,MATCH(N321,COLUNA10,-1)),IF(AND(N306&gt;=19,N306&lt;=25),INDEX(PSxPI,MATCH(N321,COLUNA11,-1)),IF(AND(N306&gt;=26,N306&lt;=37),INDEX(PSxPI,MATCH(N321,COLUNA12,-1)),IF(AND(N306&gt;=38,N306&lt;=60),INDEX(PSxPI,MATCH(N321,COLUNA13,-1)),IF(AND(N306&gt;=61,N306&lt;=200),INDEX(PSxPI,MATCH(N321,COLUNA14,-1)),IF(N306&gt;=201,INDEX(PSxPI,MATCH(N321,COLUNA15,-1)))))))))))))))))))))))))))))))))))))))))))))))))))))</f>
        <v>-</v>
      </c>
      <c r="O323" s="33" t="str">
        <f>IF($C$334=1,O335,IF(O306&lt;3,"-",IF(AND(O308=0,O307&lt;=O10,O307&gt;=O11),100,IF(O10="",100,IF(OR(O321="-",O321="+ INF",O321="- INF"),"-",IF(AND(O306=3,O321&gt;NUMERO01),100,IF(AND(O306=4,O321&gt;NUMERO02),100,IF(AND(O306=5,O321&gt;NUMERO03),100,IF(AND(O306=6,O321&gt;NUMERO04),100,IF(AND(O306=7,O321&gt;NUMERO05),100,IF(AND(O306=8,O321&gt;NUMERO06),100,IF(AND(O306=9,O321&gt;NUMERO07),100,IF(AND(O306&gt;=10,O306&lt;=11,O321&gt;NUMERO08),100,IF(AND(O306&gt;=12,O306&lt;=14,O321&gt;NUMERO09),100,IF(AND(O306&gt;=15,O306&lt;=18,O321&gt;NUMERO10),100,IF(AND(O306&gt;=19,O306&lt;=25,O321&gt;NUMERO11),100,IF(AND(O306&gt;=26,O306&lt;=37,O321&gt;NUMERO12),100,IF(AND(O306&gt;=38,O306&lt;=60,O321&gt;NUMERO13),100,IF(AND(O306&gt;=61,O306&lt;=200,O321&gt;NUMERO14),100,IF(AND(O306&gt;=201,O321&gt;NUMERO15),100,IF(AND(O306=3,-O321&gt;NUMERO01),0,IF(AND(O306=4,-O321&gt;NUMERO02),0,IF(AND(O306=5,-O321&gt;NUMERO03),0,IF(AND(O306=6,-O321&gt;NUMERO04),0,IF(AND(O306=7,-O321&gt;NUMERO05),0,IF(AND(O306=8,-O321&gt;NUMERO06),0,IF(AND(O306=9,-O321&gt;NUMERO07),0,IF(AND(O306&gt;=10,O306&lt;=11,-O321&gt;NUMERO08),0,IF(AND(O306&gt;=12,O306&lt;=14,-O321&gt;NUMERO09),0,IF(AND(O306&gt;=15,O306&lt;=18,-O321&gt;NUMERO10),0,IF(AND(O306&gt;=19,O306&lt;=25,-O321&gt;NUMERO11),0,IF(AND(O306&gt;=26,O306&lt;=37,-O321&gt;NUMERO12),0,IF(AND(O306&gt;=38,O306&lt;=60,-O321&gt;NUMERO13),0,IF(AND(O306&gt;=61,O306&lt;=200,-O321&gt;NUMERO14),0,IF(AND(O306&gt;=201,-O321&gt;NUMERO15),0,IF(O321&lt;0,100-IF(O306=3,INDEX(PSxPI,MATCH(-O321,COLUNA01,-1)),IF(O306=4,INDEX(PSxPI,MATCH(-O321,COLUNA02,-1)),IF(O306=5,INDEX(PSxPI,MATCH(-O321,COLUNA03,-1)),IF(O306=6,INDEX(PSxPI,MATCH(-O321,COLUNA04,-1)),IF(O306=7,INDEX(PSxPI,MATCH(-O321,COLUNA05,-1)),IF(O306=8,INDEX(PSxPI,MATCH(-O321,COLUNA06,-1)),IF(O306=9,INDEX(PSxPI,MATCH(-O321,COLUNA07,-1)),IF(AND(O306&gt;=10,O306&lt;=11),INDEX(PSxPI,MATCH(-O321,COLUNA08,-1)),IF(AND(O306&gt;=12,O306&lt;=14),INDEX(PSxPI,MATCH(-O321,COLUNA09,-1)),IF(AND(O306&gt;=15,O306&lt;=18),INDEX(PSxPI,MATCH(-O321,COLUNA10,-1)),IF(AND(O306&gt;=19,O306&lt;=25),INDEX(PSxPI,MATCH(-O321,COLUNA11,-1)),IF(AND(O306&gt;=26,O306&lt;=37),INDEX(PSxPI,MATCH(-O321,COLUNA12,-1)),IF(AND(O306&gt;=38,O306&lt;=60),INDEX(PSxPI,MATCH(-O321,COLUNA13,-1)),IF(AND(O306&gt;=61,O306&lt;=200),INDEX(PSxPI,MATCH(-O321,COLUNA14,-1)),IF(O306&gt;=201,INDEX(PSxPI,MATCH(-O321,COLUNA15,-1))))))))))))))))),IF(O306=3,INDEX(PSxPI,MATCH(O321,COLUNA01,-1)),IF(O306=4,INDEX(PSxPI,MATCH(O321,COLUNA02,-1)),IF(O306=5,INDEX(PSxPI,MATCH(O321,COLUNA03,-1)),IF(O306=6,INDEX(PSxPI,MATCH(O321,COLUNA04,-1)),IF(O306=7,INDEX(PSxPI,MATCH(O321,COLUNA05,-1)),IF(O306=8,INDEX(PSxPI,MATCH(O321,COLUNA06,-1)),IF(O306=9,INDEX(PSxPI,MATCH(O321,COLUNA07,-1)),IF(AND(O306&gt;=10,O306&lt;=11),INDEX(PSxPI,MATCH(O321,COLUNA08,-1)),IF(AND(O306&gt;=12,O306&lt;=14),INDEX(PSxPI,MATCH(O321,COLUNA09,-1)),IF(AND(O306&gt;=15,O306&lt;=18),INDEX(PSxPI,MATCH(O321,COLUNA10,-1)),IF(AND(O306&gt;=19,O306&lt;=25),INDEX(PSxPI,MATCH(O321,COLUNA11,-1)),IF(AND(O306&gt;=26,O306&lt;=37),INDEX(PSxPI,MATCH(O321,COLUNA12,-1)),IF(AND(O306&gt;=38,O306&lt;=60),INDEX(PSxPI,MATCH(O321,COLUNA13,-1)),IF(AND(O306&gt;=61,O306&lt;=200),INDEX(PSxPI,MATCH(O321,COLUNA14,-1)),IF(O306&gt;=201,INDEX(PSxPI,MATCH(O321,COLUNA15,-1)))))))))))))))))))))))))))))))))))))))))))))))))))))</f>
        <v>-</v>
      </c>
      <c r="Q323" s="33" t="str">
        <f>IF($C$334=1,Q335,IF(Q306&lt;3,"-",IF(AND(Q308=0,Q307&lt;=Q10,Q307&gt;=Q11),100,IF(Q10="",100,IF(OR(Q321="-",Q321="+ INF",Q321="- INF"),"-",IF(AND(Q306=3,Q321&gt;NUMERO01),100,IF(AND(Q306=4,Q321&gt;NUMERO02),100,IF(AND(Q306=5,Q321&gt;NUMERO03),100,IF(AND(Q306=6,Q321&gt;NUMERO04),100,IF(AND(Q306=7,Q321&gt;NUMERO05),100,IF(AND(Q306=8,Q321&gt;NUMERO06),100,IF(AND(Q306=9,Q321&gt;NUMERO07),100,IF(AND(Q306&gt;=10,Q306&lt;=11,Q321&gt;NUMERO08),100,IF(AND(Q306&gt;=12,Q306&lt;=14,Q321&gt;NUMERO09),100,IF(AND(Q306&gt;=15,Q306&lt;=18,Q321&gt;NUMERO10),100,IF(AND(Q306&gt;=19,Q306&lt;=25,Q321&gt;NUMERO11),100,IF(AND(Q306&gt;=26,Q306&lt;=37,Q321&gt;NUMERO12),100,IF(AND(Q306&gt;=38,Q306&lt;=60,Q321&gt;NUMERO13),100,IF(AND(Q306&gt;=61,Q306&lt;=200,Q321&gt;NUMERO14),100,IF(AND(Q306&gt;=201,Q321&gt;NUMERO15),100,IF(AND(Q306=3,-Q321&gt;NUMERO01),0,IF(AND(Q306=4,-Q321&gt;NUMERO02),0,IF(AND(Q306=5,-Q321&gt;NUMERO03),0,IF(AND(Q306=6,-Q321&gt;NUMERO04),0,IF(AND(Q306=7,-Q321&gt;NUMERO05),0,IF(AND(Q306=8,-Q321&gt;NUMERO06),0,IF(AND(Q306=9,-Q321&gt;NUMERO07),0,IF(AND(Q306&gt;=10,Q306&lt;=11,-Q321&gt;NUMERO08),0,IF(AND(Q306&gt;=12,Q306&lt;=14,-Q321&gt;NUMERO09),0,IF(AND(Q306&gt;=15,Q306&lt;=18,-Q321&gt;NUMERO10),0,IF(AND(Q306&gt;=19,Q306&lt;=25,-Q321&gt;NUMERO11),0,IF(AND(Q306&gt;=26,Q306&lt;=37,-Q321&gt;NUMERO12),0,IF(AND(Q306&gt;=38,Q306&lt;=60,-Q321&gt;NUMERO13),0,IF(AND(Q306&gt;=61,Q306&lt;=200,-Q321&gt;NUMERO14),0,IF(AND(Q306&gt;=201,-Q321&gt;NUMERO15),0,IF(Q321&lt;0,100-IF(Q306=3,INDEX(PSxPI,MATCH(-Q321,COLUNA01,-1)),IF(Q306=4,INDEX(PSxPI,MATCH(-Q321,COLUNA02,-1)),IF(Q306=5,INDEX(PSxPI,MATCH(-Q321,COLUNA03,-1)),IF(Q306=6,INDEX(PSxPI,MATCH(-Q321,COLUNA04,-1)),IF(Q306=7,INDEX(PSxPI,MATCH(-Q321,COLUNA05,-1)),IF(Q306=8,INDEX(PSxPI,MATCH(-Q321,COLUNA06,-1)),IF(Q306=9,INDEX(PSxPI,MATCH(-Q321,COLUNA07,-1)),IF(AND(Q306&gt;=10,Q306&lt;=11),INDEX(PSxPI,MATCH(-Q321,COLUNA08,-1)),IF(AND(Q306&gt;=12,Q306&lt;=14),INDEX(PSxPI,MATCH(-Q321,COLUNA09,-1)),IF(AND(Q306&gt;=15,Q306&lt;=18),INDEX(PSxPI,MATCH(-Q321,COLUNA10,-1)),IF(AND(Q306&gt;=19,Q306&lt;=25),INDEX(PSxPI,MATCH(-Q321,COLUNA11,-1)),IF(AND(Q306&gt;=26,Q306&lt;=37),INDEX(PSxPI,MATCH(-Q321,COLUNA12,-1)),IF(AND(Q306&gt;=38,Q306&lt;=60),INDEX(PSxPI,MATCH(-Q321,COLUNA13,-1)),IF(AND(Q306&gt;=61,Q306&lt;=200),INDEX(PSxPI,MATCH(-Q321,COLUNA14,-1)),IF(Q306&gt;=201,INDEX(PSxPI,MATCH(-Q321,COLUNA15,-1))))))))))))))))),IF(Q306=3,INDEX(PSxPI,MATCH(Q321,COLUNA01,-1)),IF(Q306=4,INDEX(PSxPI,MATCH(Q321,COLUNA02,-1)),IF(Q306=5,INDEX(PSxPI,MATCH(Q321,COLUNA03,-1)),IF(Q306=6,INDEX(PSxPI,MATCH(Q321,COLUNA04,-1)),IF(Q306=7,INDEX(PSxPI,MATCH(Q321,COLUNA05,-1)),IF(Q306=8,INDEX(PSxPI,MATCH(Q321,COLUNA06,-1)),IF(Q306=9,INDEX(PSxPI,MATCH(Q321,COLUNA07,-1)),IF(AND(Q306&gt;=10,Q306&lt;=11),INDEX(PSxPI,MATCH(Q321,COLUNA08,-1)),IF(AND(Q306&gt;=12,Q306&lt;=14),INDEX(PSxPI,MATCH(Q321,COLUNA09,-1)),IF(AND(Q306&gt;=15,Q306&lt;=18),INDEX(PSxPI,MATCH(Q321,COLUNA10,-1)),IF(AND(Q306&gt;=19,Q306&lt;=25),INDEX(PSxPI,MATCH(Q321,COLUNA11,-1)),IF(AND(Q306&gt;=26,Q306&lt;=37),INDEX(PSxPI,MATCH(Q321,COLUNA12,-1)),IF(AND(Q306&gt;=38,Q306&lt;=60),INDEX(PSxPI,MATCH(Q321,COLUNA13,-1)),IF(AND(Q306&gt;=61,Q306&lt;=200),INDEX(PSxPI,MATCH(Q321,COLUNA14,-1)),IF(Q306&gt;=201,INDEX(PSxPI,MATCH(Q321,COLUNA15,-1)))))))))))))))))))))))))))))))))))))))))))))))))))))</f>
        <v>-</v>
      </c>
      <c r="S323" s="33" t="str">
        <f>IF($C$334=1,S335,IF(S306&lt;3,"-",IF(AND(S308=0,S307&lt;=S10,S307&gt;=S11),100,IF(S10="",100,IF(OR(S321="-",S321="+ INF",S321="- INF"),"-",IF(AND(S306=3,S321&gt;NUMERO01),100,IF(AND(S306=4,S321&gt;NUMERO02),100,IF(AND(S306=5,S321&gt;NUMERO03),100,IF(AND(S306=6,S321&gt;NUMERO04),100,IF(AND(S306=7,S321&gt;NUMERO05),100,IF(AND(S306=8,S321&gt;NUMERO06),100,IF(AND(S306=9,S321&gt;NUMERO07),100,IF(AND(S306&gt;=10,S306&lt;=11,S321&gt;NUMERO08),100,IF(AND(S306&gt;=12,S306&lt;=14,S321&gt;NUMERO09),100,IF(AND(S306&gt;=15,S306&lt;=18,S321&gt;NUMERO10),100,IF(AND(S306&gt;=19,S306&lt;=25,S321&gt;NUMERO11),100,IF(AND(S306&gt;=26,S306&lt;=37,S321&gt;NUMERO12),100,IF(AND(S306&gt;=38,S306&lt;=60,S321&gt;NUMERO13),100,IF(AND(S306&gt;=61,S306&lt;=200,S321&gt;NUMERO14),100,IF(AND(S306&gt;=201,S321&gt;NUMERO15),100,IF(AND(S306=3,-S321&gt;NUMERO01),0,IF(AND(S306=4,-S321&gt;NUMERO02),0,IF(AND(S306=5,-S321&gt;NUMERO03),0,IF(AND(S306=6,-S321&gt;NUMERO04),0,IF(AND(S306=7,-S321&gt;NUMERO05),0,IF(AND(S306=8,-S321&gt;NUMERO06),0,IF(AND(S306=9,-S321&gt;NUMERO07),0,IF(AND(S306&gt;=10,S306&lt;=11,-S321&gt;NUMERO08),0,IF(AND(S306&gt;=12,S306&lt;=14,-S321&gt;NUMERO09),0,IF(AND(S306&gt;=15,S306&lt;=18,-S321&gt;NUMERO10),0,IF(AND(S306&gt;=19,S306&lt;=25,-S321&gt;NUMERO11),0,IF(AND(S306&gt;=26,S306&lt;=37,-S321&gt;NUMERO12),0,IF(AND(S306&gt;=38,S306&lt;=60,-S321&gt;NUMERO13),0,IF(AND(S306&gt;=61,S306&lt;=200,-S321&gt;NUMERO14),0,IF(AND(S306&gt;=201,-S321&gt;NUMERO15),0,IF(S321&lt;0,100-IF(S306=3,INDEX(PSxPI,MATCH(-S321,COLUNA01,-1)),IF(S306=4,INDEX(PSxPI,MATCH(-S321,COLUNA02,-1)),IF(S306=5,INDEX(PSxPI,MATCH(-S321,COLUNA03,-1)),IF(S306=6,INDEX(PSxPI,MATCH(-S321,COLUNA04,-1)),IF(S306=7,INDEX(PSxPI,MATCH(-S321,COLUNA05,-1)),IF(S306=8,INDEX(PSxPI,MATCH(-S321,COLUNA06,-1)),IF(S306=9,INDEX(PSxPI,MATCH(-S321,COLUNA07,-1)),IF(AND(S306&gt;=10,S306&lt;=11),INDEX(PSxPI,MATCH(-S321,COLUNA08,-1)),IF(AND(S306&gt;=12,S306&lt;=14),INDEX(PSxPI,MATCH(-S321,COLUNA09,-1)),IF(AND(S306&gt;=15,S306&lt;=18),INDEX(PSxPI,MATCH(-S321,COLUNA10,-1)),IF(AND(S306&gt;=19,S306&lt;=25),INDEX(PSxPI,MATCH(-S321,COLUNA11,-1)),IF(AND(S306&gt;=26,S306&lt;=37),INDEX(PSxPI,MATCH(-S321,COLUNA12,-1)),IF(AND(S306&gt;=38,S306&lt;=60),INDEX(PSxPI,MATCH(-S321,COLUNA13,-1)),IF(AND(S306&gt;=61,S306&lt;=200),INDEX(PSxPI,MATCH(-S321,COLUNA14,-1)),IF(S306&gt;=201,INDEX(PSxPI,MATCH(-S321,COLUNA15,-1))))))))))))))))),IF(S306=3,INDEX(PSxPI,MATCH(S321,COLUNA01,-1)),IF(S306=4,INDEX(PSxPI,MATCH(S321,COLUNA02,-1)),IF(S306=5,INDEX(PSxPI,MATCH(S321,COLUNA03,-1)),IF(S306=6,INDEX(PSxPI,MATCH(S321,COLUNA04,-1)),IF(S306=7,INDEX(PSxPI,MATCH(S321,COLUNA05,-1)),IF(S306=8,INDEX(PSxPI,MATCH(S321,COLUNA06,-1)),IF(S306=9,INDEX(PSxPI,MATCH(S321,COLUNA07,-1)),IF(AND(S306&gt;=10,S306&lt;=11),INDEX(PSxPI,MATCH(S321,COLUNA08,-1)),IF(AND(S306&gt;=12,S306&lt;=14),INDEX(PSxPI,MATCH(S321,COLUNA09,-1)),IF(AND(S306&gt;=15,S306&lt;=18),INDEX(PSxPI,MATCH(S321,COLUNA10,-1)),IF(AND(S306&gt;=19,S306&lt;=25),INDEX(PSxPI,MATCH(S321,COLUNA11,-1)),IF(AND(S306&gt;=26,S306&lt;=37),INDEX(PSxPI,MATCH(S321,COLUNA12,-1)),IF(AND(S306&gt;=38,S306&lt;=60),INDEX(PSxPI,MATCH(S321,COLUNA13,-1)),IF(AND(S306&gt;=61,S306&lt;=200),INDEX(PSxPI,MATCH(S321,COLUNA14,-1)),IF(S306&gt;=201,INDEX(PSxPI,MATCH(S321,COLUNA15,-1)))))))))))))))))))))))))))))))))))))))))))))))))))))</f>
        <v>-</v>
      </c>
      <c r="T323" s="33" t="str">
        <f>IF($C$334=1,T335,IF(T306&lt;3,"-",IF(AND(T308=0,T307&lt;=T10,T307&gt;=T11),100,IF(T10="",100,IF(OR(T321="-",T321="+ INF",T321="- INF"),"-",IF(AND(T306=3,T321&gt;NUMERO01),100,IF(AND(T306=4,T321&gt;NUMERO02),100,IF(AND(T306=5,T321&gt;NUMERO03),100,IF(AND(T306=6,T321&gt;NUMERO04),100,IF(AND(T306=7,T321&gt;NUMERO05),100,IF(AND(T306=8,T321&gt;NUMERO06),100,IF(AND(T306=9,T321&gt;NUMERO07),100,IF(AND(T306&gt;=10,T306&lt;=11,T321&gt;NUMERO08),100,IF(AND(T306&gt;=12,T306&lt;=14,T321&gt;NUMERO09),100,IF(AND(T306&gt;=15,T306&lt;=18,T321&gt;NUMERO10),100,IF(AND(T306&gt;=19,T306&lt;=25,T321&gt;NUMERO11),100,IF(AND(T306&gt;=26,T306&lt;=37,T321&gt;NUMERO12),100,IF(AND(T306&gt;=38,T306&lt;=60,T321&gt;NUMERO13),100,IF(AND(T306&gt;=61,T306&lt;=200,T321&gt;NUMERO14),100,IF(AND(T306&gt;=201,T321&gt;NUMERO15),100,IF(AND(T306=3,-T321&gt;NUMERO01),0,IF(AND(T306=4,-T321&gt;NUMERO02),0,IF(AND(T306=5,-T321&gt;NUMERO03),0,IF(AND(T306=6,-T321&gt;NUMERO04),0,IF(AND(T306=7,-T321&gt;NUMERO05),0,IF(AND(T306=8,-T321&gt;NUMERO06),0,IF(AND(T306=9,-T321&gt;NUMERO07),0,IF(AND(T306&gt;=10,T306&lt;=11,-T321&gt;NUMERO08),0,IF(AND(T306&gt;=12,T306&lt;=14,-T321&gt;NUMERO09),0,IF(AND(T306&gt;=15,T306&lt;=18,-T321&gt;NUMERO10),0,IF(AND(T306&gt;=19,T306&lt;=25,-T321&gt;NUMERO11),0,IF(AND(T306&gt;=26,T306&lt;=37,-T321&gt;NUMERO12),0,IF(AND(T306&gt;=38,T306&lt;=60,-T321&gt;NUMERO13),0,IF(AND(T306&gt;=61,T306&lt;=200,-T321&gt;NUMERO14),0,IF(AND(T306&gt;=201,-T321&gt;NUMERO15),0,IF(T321&lt;0,100-IF(T306=3,INDEX(PSxPI,MATCH(-T321,COLUNA01,-1)),IF(T306=4,INDEX(PSxPI,MATCH(-T321,COLUNA02,-1)),IF(T306=5,INDEX(PSxPI,MATCH(-T321,COLUNA03,-1)),IF(T306=6,INDEX(PSxPI,MATCH(-T321,COLUNA04,-1)),IF(T306=7,INDEX(PSxPI,MATCH(-T321,COLUNA05,-1)),IF(T306=8,INDEX(PSxPI,MATCH(-T321,COLUNA06,-1)),IF(T306=9,INDEX(PSxPI,MATCH(-T321,COLUNA07,-1)),IF(AND(T306&gt;=10,T306&lt;=11),INDEX(PSxPI,MATCH(-T321,COLUNA08,-1)),IF(AND(T306&gt;=12,T306&lt;=14),INDEX(PSxPI,MATCH(-T321,COLUNA09,-1)),IF(AND(T306&gt;=15,T306&lt;=18),INDEX(PSxPI,MATCH(-T321,COLUNA10,-1)),IF(AND(T306&gt;=19,T306&lt;=25),INDEX(PSxPI,MATCH(-T321,COLUNA11,-1)),IF(AND(T306&gt;=26,T306&lt;=37),INDEX(PSxPI,MATCH(-T321,COLUNA12,-1)),IF(AND(T306&gt;=38,T306&lt;=60),INDEX(PSxPI,MATCH(-T321,COLUNA13,-1)),IF(AND(T306&gt;=61,T306&lt;=200),INDEX(PSxPI,MATCH(-T321,COLUNA14,-1)),IF(T306&gt;=201,INDEX(PSxPI,MATCH(-T321,COLUNA15,-1))))))))))))))))),IF(T306=3,INDEX(PSxPI,MATCH(T321,COLUNA01,-1)),IF(T306=4,INDEX(PSxPI,MATCH(T321,COLUNA02,-1)),IF(T306=5,INDEX(PSxPI,MATCH(T321,COLUNA03,-1)),IF(T306=6,INDEX(PSxPI,MATCH(T321,COLUNA04,-1)),IF(T306=7,INDEX(PSxPI,MATCH(T321,COLUNA05,-1)),IF(T306=8,INDEX(PSxPI,MATCH(T321,COLUNA06,-1)),IF(T306=9,INDEX(PSxPI,MATCH(T321,COLUNA07,-1)),IF(AND(T306&gt;=10,T306&lt;=11),INDEX(PSxPI,MATCH(T321,COLUNA08,-1)),IF(AND(T306&gt;=12,T306&lt;=14),INDEX(PSxPI,MATCH(T321,COLUNA09,-1)),IF(AND(T306&gt;=15,T306&lt;=18),INDEX(PSxPI,MATCH(T321,COLUNA10,-1)),IF(AND(T306&gt;=19,T306&lt;=25),INDEX(PSxPI,MATCH(T321,COLUNA11,-1)),IF(AND(T306&gt;=26,T306&lt;=37),INDEX(PSxPI,MATCH(T321,COLUNA12,-1)),IF(AND(T306&gt;=38,T306&lt;=60),INDEX(PSxPI,MATCH(T321,COLUNA13,-1)),IF(AND(T306&gt;=61,T306&lt;=200),INDEX(PSxPI,MATCH(T321,COLUNA14,-1)),IF(T306&gt;=201,INDEX(PSxPI,MATCH(T321,COLUNA15,-1)))))))))))))))))))))))))))))))))))))))))))))))))))))</f>
        <v>-</v>
      </c>
    </row>
    <row r="324" spans="2:25" ht="19.5" hidden="1" customHeight="1" x14ac:dyDescent="0.2">
      <c r="B324" s="80"/>
      <c r="C324" s="29" t="s">
        <v>56</v>
      </c>
      <c r="D324" s="33" t="str">
        <f t="shared" ref="D324:L324" si="12">IF($C$334=1,D336,IF(D306&lt;3,"-",IF(AND(D308=0,D307&lt;=D10,D307&gt;=D11),100,IF(D11="",100,IF(OR(D322="-",D322="+ INF",D322="- INF"),"-",IF(AND(D306=3,D322&gt;NUMERO01),100,IF(AND(D306=4,D322&gt;NUMERO02),100,IF(AND(D306=5,D322&gt;NUMERO03),100,IF(AND(D306=6,D322&gt;NUMERO04),100,IF(AND(D306=7,D322&gt;NUMERO05),100,IF(AND(D306=8,D322&gt;NUMERO06),100,IF(AND(D306=9,D322&gt;NUMERO07),100,IF(AND(D306&gt;=10,D306&lt;=11,D322&gt;NUMERO08),100,IF(AND(D306&gt;=12,D306&lt;=14,D322&gt;NUMERO09),100,IF(AND(D306&gt;=15,D306&lt;=18,D322&gt;NUMERO10),100,IF(AND(D306&gt;=19,D306&lt;=25,D322&gt;NUMERO11),100,IF(AND(D306&gt;=26,D306&lt;=37,D322&gt;NUMERO12),100,IF(AND(D306&gt;=38,D306&lt;=60,D322&gt;NUMERO13),100,IF(AND(D306&gt;=61,D306&lt;=200,D322&gt;NUMERO14),100,IF(AND(D306&gt;=201,D322&gt;NUMERO15),100,IF(AND(D306=3,-D322&gt;NUMERO01),0,IF(AND(D306=4,-D322&gt;NUMERO02),0,IF(AND(D306=5,-D322&gt;NUMERO03),0,IF(AND(D306=6,-D322&gt;NUMERO04),0,IF(AND(D306=7,-D322&gt;NUMERO05),0,IF(AND(D306=8,-D322&gt;NUMERO06),0,IF(AND(D306=9,-D322&gt;NUMERO07),0,IF(AND(D306&gt;=10,D306&lt;=11,-D322&gt;NUMERO08),0,IF(AND(D306&gt;=12,D306&lt;=14,-D322&gt;NUMERO09),0,IF(AND(D306&gt;=15,D306&lt;=18,-D322&gt;NUMERO10),0,IF(AND(D306&gt;=19,D306&lt;=25,-D322&gt;NUMERO11),0,IF(AND(D306&gt;=26,D306&lt;=37,-D322&gt;NUMERO12),0,IF(AND(D306&gt;=38,D306&lt;=60,-D322&gt;NUMERO13),0,IF(AND(D306&gt;=61,D306&lt;=200,-D322&gt;NUMERO14),0,IF(AND(D306&gt;=201,-D322&gt;NUMERO15),0,IF(D322&lt;0,100-IF(D306=3,INDEX(PSxPI,MATCH(-D322,COLUNA01,-1)),IF(D306=4,INDEX(PSxPI,MATCH(-D322,COLUNA02,-1)),IF(D306=5,INDEX(PSxPI,MATCH(-D322,COLUNA03,-1)),IF(D306=6,INDEX(PSxPI,MATCH(-D322,COLUNA04,-1)),IF(D306=7,INDEX(PSxPI,MATCH(-D322,COLUNA05,-1)),IF(D306=8,INDEX(PSxPI,MATCH(-D322,COLUNA06,-1)),IF(D306=9,INDEX(PSxPI,MATCH(-D322,COLUNA07,-1)),IF(AND(D306&gt;=10,D306&lt;=11),INDEX(PSxPI,MATCH(-D322,COLUNA08,-1)),IF(AND(D306&gt;=12,D306&lt;=14),INDEX(PSxPI,MATCH(-D322,COLUNA09,-1)),IF(AND(D306&gt;=15,D306&lt;=18),INDEX(PSxPI,MATCH(-D322,COLUNA10,-1)),IF(AND(D306&gt;=19,D306&lt;=25),INDEX(PSxPI,MATCH(-D322,COLUNA11,-1)),IF(AND(D306&gt;=26,D306&lt;=37),INDEX(PSxPI,MATCH(-D322,COLUNA12,-1)),IF(AND(D306&gt;=38,D306&lt;=60),INDEX(PSxPI,MATCH(-D322,COLUNA13,-1)),IF(AND(D306&gt;=61,D306&lt;=200),INDEX(PSxPI,MATCH(-D322,COLUNA14,-1)),IF(D306&gt;=201,INDEX(PSxPI,MATCH(-D322,COLUNA15,-1))))))))))))))))),IF(D306=3,INDEX(PSxPI,MATCH(D322,COLUNA01,-1)),IF(D306=4,INDEX(PSxPI,MATCH(D322,COLUNA02,-1)),IF(D306=5,INDEX(PSxPI,MATCH(D322,COLUNA03,-1)),IF(D306=6,INDEX(PSxPI,MATCH(D322,COLUNA04,-1)),IF(D306=7,INDEX(PSxPI,MATCH(D322,COLUNA05,-1)),IF(D306=8,INDEX(PSxPI,MATCH(D322,COLUNA06,-1)),IF(D306=9,INDEX(PSxPI,MATCH(D322,COLUNA07,-1)),IF(AND(D306&gt;=10,D306&lt;=11),INDEX(PSxPI,MATCH(D322,COLUNA08,-1)),IF(AND(D306&gt;=12,D306&lt;=14),INDEX(PSxPI,MATCH(D322,COLUNA09,-1)),IF(AND(D306&gt;=15,D306&lt;=18),INDEX(PSxPI,MATCH(D322,COLUNA10,-1)),IF(AND(D306&gt;=19,D306&lt;=25),INDEX(PSxPI,MATCH(D322,COLUNA11,-1)),IF(AND(D306&gt;=26,D306&lt;=37),INDEX(PSxPI,MATCH(D322,COLUNA12,-1)),IF(AND(D306&gt;=38,D306&lt;=60),INDEX(PSxPI,MATCH(D322,COLUNA13,-1)),IF(AND(D306&gt;=61,D306&lt;=200),INDEX(PSxPI,MATCH(D322,COLUNA14,-1)),IF(D306&gt;=201,INDEX(PSxPI,MATCH(D322,COLUNA15,-1)))))))))))))))))))))))))))))))))))))))))))))))))))))</f>
        <v>-</v>
      </c>
      <c r="E324" s="33" t="str">
        <f t="shared" si="12"/>
        <v>-</v>
      </c>
      <c r="F324" s="33" t="str">
        <f t="shared" si="12"/>
        <v>-</v>
      </c>
      <c r="G324" s="33" t="str">
        <f t="shared" si="12"/>
        <v>-</v>
      </c>
      <c r="H324" s="33" t="str">
        <f t="shared" si="12"/>
        <v>-</v>
      </c>
      <c r="I324" s="33" t="str">
        <f t="shared" si="12"/>
        <v>-</v>
      </c>
      <c r="J324" s="33" t="str">
        <f t="shared" si="12"/>
        <v>-</v>
      </c>
      <c r="K324" s="33" t="str">
        <f t="shared" si="12"/>
        <v>-</v>
      </c>
      <c r="L324" s="33" t="str">
        <f t="shared" si="12"/>
        <v>-</v>
      </c>
      <c r="N324" s="33" t="str">
        <f>IF($C$334=1,N336,IF(N306&lt;3,"-",IF(AND(N308=0,N307&lt;=N10,N307&gt;=N11),100,IF(N11="",100,IF(OR(N322="-",N322="+ INF",N322="- INF"),"-",IF(AND(N306=3,N322&gt;NUMERO01),100,IF(AND(N306=4,N322&gt;NUMERO02),100,IF(AND(N306=5,N322&gt;NUMERO03),100,IF(AND(N306=6,N322&gt;NUMERO04),100,IF(AND(N306=7,N322&gt;NUMERO05),100,IF(AND(N306=8,N322&gt;NUMERO06),100,IF(AND(N306=9,N322&gt;NUMERO07),100,IF(AND(N306&gt;=10,N306&lt;=11,N322&gt;NUMERO08),100,IF(AND(N306&gt;=12,N306&lt;=14,N322&gt;NUMERO09),100,IF(AND(N306&gt;=15,N306&lt;=18,N322&gt;NUMERO10),100,IF(AND(N306&gt;=19,N306&lt;=25,N322&gt;NUMERO11),100,IF(AND(N306&gt;=26,N306&lt;=37,N322&gt;NUMERO12),100,IF(AND(N306&gt;=38,N306&lt;=60,N322&gt;NUMERO13),100,IF(AND(N306&gt;=61,N306&lt;=200,N322&gt;NUMERO14),100,IF(AND(N306&gt;=201,N322&gt;NUMERO15),100,IF(AND(N306=3,-N322&gt;NUMERO01),0,IF(AND(N306=4,-N322&gt;NUMERO02),0,IF(AND(N306=5,-N322&gt;NUMERO03),0,IF(AND(N306=6,-N322&gt;NUMERO04),0,IF(AND(N306=7,-N322&gt;NUMERO05),0,IF(AND(N306=8,-N322&gt;NUMERO06),0,IF(AND(N306=9,-N322&gt;NUMERO07),0,IF(AND(N306&gt;=10,N306&lt;=11,-N322&gt;NUMERO08),0,IF(AND(N306&gt;=12,N306&lt;=14,-N322&gt;NUMERO09),0,IF(AND(N306&gt;=15,N306&lt;=18,-N322&gt;NUMERO10),0,IF(AND(N306&gt;=19,N306&lt;=25,-N322&gt;NUMERO11),0,IF(AND(N306&gt;=26,N306&lt;=37,-N322&gt;NUMERO12),0,IF(AND(N306&gt;=38,N306&lt;=60,-N322&gt;NUMERO13),0,IF(AND(N306&gt;=61,N306&lt;=200,-N322&gt;NUMERO14),0,IF(AND(N306&gt;=201,-N322&gt;NUMERO15),0,IF(N322&lt;0,100-IF(N306=3,INDEX(PSxPI,MATCH(-N322,COLUNA01,-1)),IF(N306=4,INDEX(PSxPI,MATCH(-N322,COLUNA02,-1)),IF(N306=5,INDEX(PSxPI,MATCH(-N322,COLUNA03,-1)),IF(N306=6,INDEX(PSxPI,MATCH(-N322,COLUNA04,-1)),IF(N306=7,INDEX(PSxPI,MATCH(-N322,COLUNA05,-1)),IF(N306=8,INDEX(PSxPI,MATCH(-N322,COLUNA06,-1)),IF(N306=9,INDEX(PSxPI,MATCH(-N322,COLUNA07,-1)),IF(AND(N306&gt;=10,N306&lt;=11),INDEX(PSxPI,MATCH(-N322,COLUNA08,-1)),IF(AND(N306&gt;=12,N306&lt;=14),INDEX(PSxPI,MATCH(-N322,COLUNA09,-1)),IF(AND(N306&gt;=15,N306&lt;=18),INDEX(PSxPI,MATCH(-N322,COLUNA10,-1)),IF(AND(N306&gt;=19,N306&lt;=25),INDEX(PSxPI,MATCH(-N322,COLUNA11,-1)),IF(AND(N306&gt;=26,N306&lt;=37),INDEX(PSxPI,MATCH(-N322,COLUNA12,-1)),IF(AND(N306&gt;=38,N306&lt;=60),INDEX(PSxPI,MATCH(-N322,COLUNA13,-1)),IF(AND(N306&gt;=61,N306&lt;=200),INDEX(PSxPI,MATCH(-N322,COLUNA14,-1)),IF(N306&gt;=201,INDEX(PSxPI,MATCH(-N322,COLUNA15,-1))))))))))))))))),IF(N306=3,INDEX(PSxPI,MATCH(N322,COLUNA01,-1)),IF(N306=4,INDEX(PSxPI,MATCH(N322,COLUNA02,-1)),IF(N306=5,INDEX(PSxPI,MATCH(N322,COLUNA03,-1)),IF(N306=6,INDEX(PSxPI,MATCH(N322,COLUNA04,-1)),IF(N306=7,INDEX(PSxPI,MATCH(N322,COLUNA05,-1)),IF(N306=8,INDEX(PSxPI,MATCH(N322,COLUNA06,-1)),IF(N306=9,INDEX(PSxPI,MATCH(N322,COLUNA07,-1)),IF(AND(N306&gt;=10,N306&lt;=11),INDEX(PSxPI,MATCH(N322,COLUNA08,-1)),IF(AND(N306&gt;=12,N306&lt;=14),INDEX(PSxPI,MATCH(N322,COLUNA09,-1)),IF(AND(N306&gt;=15,N306&lt;=18),INDEX(PSxPI,MATCH(N322,COLUNA10,-1)),IF(AND(N306&gt;=19,N306&lt;=25),INDEX(PSxPI,MATCH(N322,COLUNA11,-1)),IF(AND(N306&gt;=26,N306&lt;=37),INDEX(PSxPI,MATCH(N322,COLUNA12,-1)),IF(AND(N306&gt;=38,N306&lt;=60),INDEX(PSxPI,MATCH(N322,COLUNA13,-1)),IF(AND(N306&gt;=61,N306&lt;=200),INDEX(PSxPI,MATCH(N322,COLUNA14,-1)),IF(N306&gt;=201,INDEX(PSxPI,MATCH(N322,COLUNA15,-1)))))))))))))))))))))))))))))))))))))))))))))))))))))</f>
        <v>-</v>
      </c>
      <c r="O324" s="33" t="str">
        <f>IF($C$334=1,O336,IF(O306&lt;3,"-",IF(AND(O308=0,O307&lt;=O10,O307&gt;=O11),100,IF(O11="",100,IF(OR(O322="-",O322="+ INF",O322="- INF"),"-",IF(AND(O306=3,O322&gt;NUMERO01),100,IF(AND(O306=4,O322&gt;NUMERO02),100,IF(AND(O306=5,O322&gt;NUMERO03),100,IF(AND(O306=6,O322&gt;NUMERO04),100,IF(AND(O306=7,O322&gt;NUMERO05),100,IF(AND(O306=8,O322&gt;NUMERO06),100,IF(AND(O306=9,O322&gt;NUMERO07),100,IF(AND(O306&gt;=10,O306&lt;=11,O322&gt;NUMERO08),100,IF(AND(O306&gt;=12,O306&lt;=14,O322&gt;NUMERO09),100,IF(AND(O306&gt;=15,O306&lt;=18,O322&gt;NUMERO10),100,IF(AND(O306&gt;=19,O306&lt;=25,O322&gt;NUMERO11),100,IF(AND(O306&gt;=26,O306&lt;=37,O322&gt;NUMERO12),100,IF(AND(O306&gt;=38,O306&lt;=60,O322&gt;NUMERO13),100,IF(AND(O306&gt;=61,O306&lt;=200,O322&gt;NUMERO14),100,IF(AND(O306&gt;=201,O322&gt;NUMERO15),100,IF(AND(O306=3,-O322&gt;NUMERO01),0,IF(AND(O306=4,-O322&gt;NUMERO02),0,IF(AND(O306=5,-O322&gt;NUMERO03),0,IF(AND(O306=6,-O322&gt;NUMERO04),0,IF(AND(O306=7,-O322&gt;NUMERO05),0,IF(AND(O306=8,-O322&gt;NUMERO06),0,IF(AND(O306=9,-O322&gt;NUMERO07),0,IF(AND(O306&gt;=10,O306&lt;=11,-O322&gt;NUMERO08),0,IF(AND(O306&gt;=12,O306&lt;=14,-O322&gt;NUMERO09),0,IF(AND(O306&gt;=15,O306&lt;=18,-O322&gt;NUMERO10),0,IF(AND(O306&gt;=19,O306&lt;=25,-O322&gt;NUMERO11),0,IF(AND(O306&gt;=26,O306&lt;=37,-O322&gt;NUMERO12),0,IF(AND(O306&gt;=38,O306&lt;=60,-O322&gt;NUMERO13),0,IF(AND(O306&gt;=61,O306&lt;=200,-O322&gt;NUMERO14),0,IF(AND(O306&gt;=201,-O322&gt;NUMERO15),0,IF(O322&lt;0,100-IF(O306=3,INDEX(PSxPI,MATCH(-O322,COLUNA01,-1)),IF(O306=4,INDEX(PSxPI,MATCH(-O322,COLUNA02,-1)),IF(O306=5,INDEX(PSxPI,MATCH(-O322,COLUNA03,-1)),IF(O306=6,INDEX(PSxPI,MATCH(-O322,COLUNA04,-1)),IF(O306=7,INDEX(PSxPI,MATCH(-O322,COLUNA05,-1)),IF(O306=8,INDEX(PSxPI,MATCH(-O322,COLUNA06,-1)),IF(O306=9,INDEX(PSxPI,MATCH(-O322,COLUNA07,-1)),IF(AND(O306&gt;=10,O306&lt;=11),INDEX(PSxPI,MATCH(-O322,COLUNA08,-1)),IF(AND(O306&gt;=12,O306&lt;=14),INDEX(PSxPI,MATCH(-O322,COLUNA09,-1)),IF(AND(O306&gt;=15,O306&lt;=18),INDEX(PSxPI,MATCH(-O322,COLUNA10,-1)),IF(AND(O306&gt;=19,O306&lt;=25),INDEX(PSxPI,MATCH(-O322,COLUNA11,-1)),IF(AND(O306&gt;=26,O306&lt;=37),INDEX(PSxPI,MATCH(-O322,COLUNA12,-1)),IF(AND(O306&gt;=38,O306&lt;=60),INDEX(PSxPI,MATCH(-O322,COLUNA13,-1)),IF(AND(O306&gt;=61,O306&lt;=200),INDEX(PSxPI,MATCH(-O322,COLUNA14,-1)),IF(O306&gt;=201,INDEX(PSxPI,MATCH(-O322,COLUNA15,-1))))))))))))))))),IF(O306=3,INDEX(PSxPI,MATCH(O322,COLUNA01,-1)),IF(O306=4,INDEX(PSxPI,MATCH(O322,COLUNA02,-1)),IF(O306=5,INDEX(PSxPI,MATCH(O322,COLUNA03,-1)),IF(O306=6,INDEX(PSxPI,MATCH(O322,COLUNA04,-1)),IF(O306=7,INDEX(PSxPI,MATCH(O322,COLUNA05,-1)),IF(O306=8,INDEX(PSxPI,MATCH(O322,COLUNA06,-1)),IF(O306=9,INDEX(PSxPI,MATCH(O322,COLUNA07,-1)),IF(AND(O306&gt;=10,O306&lt;=11),INDEX(PSxPI,MATCH(O322,COLUNA08,-1)),IF(AND(O306&gt;=12,O306&lt;=14),INDEX(PSxPI,MATCH(O322,COLUNA09,-1)),IF(AND(O306&gt;=15,O306&lt;=18),INDEX(PSxPI,MATCH(O322,COLUNA10,-1)),IF(AND(O306&gt;=19,O306&lt;=25),INDEX(PSxPI,MATCH(O322,COLUNA11,-1)),IF(AND(O306&gt;=26,O306&lt;=37),INDEX(PSxPI,MATCH(O322,COLUNA12,-1)),IF(AND(O306&gt;=38,O306&lt;=60),INDEX(PSxPI,MATCH(O322,COLUNA13,-1)),IF(AND(O306&gt;=61,O306&lt;=200),INDEX(PSxPI,MATCH(O322,COLUNA14,-1)),IF(O306&gt;=201,INDEX(PSxPI,MATCH(O322,COLUNA15,-1)))))))))))))))))))))))))))))))))))))))))))))))))))))</f>
        <v>-</v>
      </c>
      <c r="Q324" s="33" t="str">
        <f>IF($C$334=1,Q336,IF(Q306&lt;3,"-",IF(AND(Q308=0,Q307&lt;=Q10,Q307&gt;=Q11),100,IF(Q11="",100,IF(OR(Q322="-",Q322="+ INF",Q322="- INF"),"-",IF(AND(Q306=3,Q322&gt;NUMERO01),100,IF(AND(Q306=4,Q322&gt;NUMERO02),100,IF(AND(Q306=5,Q322&gt;NUMERO03),100,IF(AND(Q306=6,Q322&gt;NUMERO04),100,IF(AND(Q306=7,Q322&gt;NUMERO05),100,IF(AND(Q306=8,Q322&gt;NUMERO06),100,IF(AND(Q306=9,Q322&gt;NUMERO07),100,IF(AND(Q306&gt;=10,Q306&lt;=11,Q322&gt;NUMERO08),100,IF(AND(Q306&gt;=12,Q306&lt;=14,Q322&gt;NUMERO09),100,IF(AND(Q306&gt;=15,Q306&lt;=18,Q322&gt;NUMERO10),100,IF(AND(Q306&gt;=19,Q306&lt;=25,Q322&gt;NUMERO11),100,IF(AND(Q306&gt;=26,Q306&lt;=37,Q322&gt;NUMERO12),100,IF(AND(Q306&gt;=38,Q306&lt;=60,Q322&gt;NUMERO13),100,IF(AND(Q306&gt;=61,Q306&lt;=200,Q322&gt;NUMERO14),100,IF(AND(Q306&gt;=201,Q322&gt;NUMERO15),100,IF(AND(Q306=3,-Q322&gt;NUMERO01),0,IF(AND(Q306=4,-Q322&gt;NUMERO02),0,IF(AND(Q306=5,-Q322&gt;NUMERO03),0,IF(AND(Q306=6,-Q322&gt;NUMERO04),0,IF(AND(Q306=7,-Q322&gt;NUMERO05),0,IF(AND(Q306=8,-Q322&gt;NUMERO06),0,IF(AND(Q306=9,-Q322&gt;NUMERO07),0,IF(AND(Q306&gt;=10,Q306&lt;=11,-Q322&gt;NUMERO08),0,IF(AND(Q306&gt;=12,Q306&lt;=14,-Q322&gt;NUMERO09),0,IF(AND(Q306&gt;=15,Q306&lt;=18,-Q322&gt;NUMERO10),0,IF(AND(Q306&gt;=19,Q306&lt;=25,-Q322&gt;NUMERO11),0,IF(AND(Q306&gt;=26,Q306&lt;=37,-Q322&gt;NUMERO12),0,IF(AND(Q306&gt;=38,Q306&lt;=60,-Q322&gt;NUMERO13),0,IF(AND(Q306&gt;=61,Q306&lt;=200,-Q322&gt;NUMERO14),0,IF(AND(Q306&gt;=201,-Q322&gt;NUMERO15),0,IF(Q322&lt;0,100-IF(Q306=3,INDEX(PSxPI,MATCH(-Q322,COLUNA01,-1)),IF(Q306=4,INDEX(PSxPI,MATCH(-Q322,COLUNA02,-1)),IF(Q306=5,INDEX(PSxPI,MATCH(-Q322,COLUNA03,-1)),IF(Q306=6,INDEX(PSxPI,MATCH(-Q322,COLUNA04,-1)),IF(Q306=7,INDEX(PSxPI,MATCH(-Q322,COLUNA05,-1)),IF(Q306=8,INDEX(PSxPI,MATCH(-Q322,COLUNA06,-1)),IF(Q306=9,INDEX(PSxPI,MATCH(-Q322,COLUNA07,-1)),IF(AND(Q306&gt;=10,Q306&lt;=11),INDEX(PSxPI,MATCH(-Q322,COLUNA08,-1)),IF(AND(Q306&gt;=12,Q306&lt;=14),INDEX(PSxPI,MATCH(-Q322,COLUNA09,-1)),IF(AND(Q306&gt;=15,Q306&lt;=18),INDEX(PSxPI,MATCH(-Q322,COLUNA10,-1)),IF(AND(Q306&gt;=19,Q306&lt;=25),INDEX(PSxPI,MATCH(-Q322,COLUNA11,-1)),IF(AND(Q306&gt;=26,Q306&lt;=37),INDEX(PSxPI,MATCH(-Q322,COLUNA12,-1)),IF(AND(Q306&gt;=38,Q306&lt;=60),INDEX(PSxPI,MATCH(-Q322,COLUNA13,-1)),IF(AND(Q306&gt;=61,Q306&lt;=200),INDEX(PSxPI,MATCH(-Q322,COLUNA14,-1)),IF(Q306&gt;=201,INDEX(PSxPI,MATCH(-Q322,COLUNA15,-1))))))))))))))))),IF(Q306=3,INDEX(PSxPI,MATCH(Q322,COLUNA01,-1)),IF(Q306=4,INDEX(PSxPI,MATCH(Q322,COLUNA02,-1)),IF(Q306=5,INDEX(PSxPI,MATCH(Q322,COLUNA03,-1)),IF(Q306=6,INDEX(PSxPI,MATCH(Q322,COLUNA04,-1)),IF(Q306=7,INDEX(PSxPI,MATCH(Q322,COLUNA05,-1)),IF(Q306=8,INDEX(PSxPI,MATCH(Q322,COLUNA06,-1)),IF(Q306=9,INDEX(PSxPI,MATCH(Q322,COLUNA07,-1)),IF(AND(Q306&gt;=10,Q306&lt;=11),INDEX(PSxPI,MATCH(Q322,COLUNA08,-1)),IF(AND(Q306&gt;=12,Q306&lt;=14),INDEX(PSxPI,MATCH(Q322,COLUNA09,-1)),IF(AND(Q306&gt;=15,Q306&lt;=18),INDEX(PSxPI,MATCH(Q322,COLUNA10,-1)),IF(AND(Q306&gt;=19,Q306&lt;=25),INDEX(PSxPI,MATCH(Q322,COLUNA11,-1)),IF(AND(Q306&gt;=26,Q306&lt;=37),INDEX(PSxPI,MATCH(Q322,COLUNA12,-1)),IF(AND(Q306&gt;=38,Q306&lt;=60),INDEX(PSxPI,MATCH(Q322,COLUNA13,-1)),IF(AND(Q306&gt;=61,Q306&lt;=200),INDEX(PSxPI,MATCH(Q322,COLUNA14,-1)),IF(Q306&gt;=201,INDEX(PSxPI,MATCH(Q322,COLUNA15,-1)))))))))))))))))))))))))))))))))))))))))))))))))))))</f>
        <v>-</v>
      </c>
      <c r="S324" s="33" t="str">
        <f>IF($C$334=1,S336,IF(S306&lt;3,"-",IF(AND(S308=0,S307&lt;=S10,S307&gt;=S11),100,IF(S11="",100,IF(OR(S322="-",S322="+ INF",S322="- INF"),"-",IF(AND(S306=3,S322&gt;NUMERO01),100,IF(AND(S306=4,S322&gt;NUMERO02),100,IF(AND(S306=5,S322&gt;NUMERO03),100,IF(AND(S306=6,S322&gt;NUMERO04),100,IF(AND(S306=7,S322&gt;NUMERO05),100,IF(AND(S306=8,S322&gt;NUMERO06),100,IF(AND(S306=9,S322&gt;NUMERO07),100,IF(AND(S306&gt;=10,S306&lt;=11,S322&gt;NUMERO08),100,IF(AND(S306&gt;=12,S306&lt;=14,S322&gt;NUMERO09),100,IF(AND(S306&gt;=15,S306&lt;=18,S322&gt;NUMERO10),100,IF(AND(S306&gt;=19,S306&lt;=25,S322&gt;NUMERO11),100,IF(AND(S306&gt;=26,S306&lt;=37,S322&gt;NUMERO12),100,IF(AND(S306&gt;=38,S306&lt;=60,S322&gt;NUMERO13),100,IF(AND(S306&gt;=61,S306&lt;=200,S322&gt;NUMERO14),100,IF(AND(S306&gt;=201,S322&gt;NUMERO15),100,IF(AND(S306=3,-S322&gt;NUMERO01),0,IF(AND(S306=4,-S322&gt;NUMERO02),0,IF(AND(S306=5,-S322&gt;NUMERO03),0,IF(AND(S306=6,-S322&gt;NUMERO04),0,IF(AND(S306=7,-S322&gt;NUMERO05),0,IF(AND(S306=8,-S322&gt;NUMERO06),0,IF(AND(S306=9,-S322&gt;NUMERO07),0,IF(AND(S306&gt;=10,S306&lt;=11,-S322&gt;NUMERO08),0,IF(AND(S306&gt;=12,S306&lt;=14,-S322&gt;NUMERO09),0,IF(AND(S306&gt;=15,S306&lt;=18,-S322&gt;NUMERO10),0,IF(AND(S306&gt;=19,S306&lt;=25,-S322&gt;NUMERO11),0,IF(AND(S306&gt;=26,S306&lt;=37,-S322&gt;NUMERO12),0,IF(AND(S306&gt;=38,S306&lt;=60,-S322&gt;NUMERO13),0,IF(AND(S306&gt;=61,S306&lt;=200,-S322&gt;NUMERO14),0,IF(AND(S306&gt;=201,-S322&gt;NUMERO15),0,IF(S322&lt;0,100-IF(S306=3,INDEX(PSxPI,MATCH(-S322,COLUNA01,-1)),IF(S306=4,INDEX(PSxPI,MATCH(-S322,COLUNA02,-1)),IF(S306=5,INDEX(PSxPI,MATCH(-S322,COLUNA03,-1)),IF(S306=6,INDEX(PSxPI,MATCH(-S322,COLUNA04,-1)),IF(S306=7,INDEX(PSxPI,MATCH(-S322,COLUNA05,-1)),IF(S306=8,INDEX(PSxPI,MATCH(-S322,COLUNA06,-1)),IF(S306=9,INDEX(PSxPI,MATCH(-S322,COLUNA07,-1)),IF(AND(S306&gt;=10,S306&lt;=11),INDEX(PSxPI,MATCH(-S322,COLUNA08,-1)),IF(AND(S306&gt;=12,S306&lt;=14),INDEX(PSxPI,MATCH(-S322,COLUNA09,-1)),IF(AND(S306&gt;=15,S306&lt;=18),INDEX(PSxPI,MATCH(-S322,COLUNA10,-1)),IF(AND(S306&gt;=19,S306&lt;=25),INDEX(PSxPI,MATCH(-S322,COLUNA11,-1)),IF(AND(S306&gt;=26,S306&lt;=37),INDEX(PSxPI,MATCH(-S322,COLUNA12,-1)),IF(AND(S306&gt;=38,S306&lt;=60),INDEX(PSxPI,MATCH(-S322,COLUNA13,-1)),IF(AND(S306&gt;=61,S306&lt;=200),INDEX(PSxPI,MATCH(-S322,COLUNA14,-1)),IF(S306&gt;=201,INDEX(PSxPI,MATCH(-S322,COLUNA15,-1))))))))))))))))),IF(S306=3,INDEX(PSxPI,MATCH(S322,COLUNA01,-1)),IF(S306=4,INDEX(PSxPI,MATCH(S322,COLUNA02,-1)),IF(S306=5,INDEX(PSxPI,MATCH(S322,COLUNA03,-1)),IF(S306=6,INDEX(PSxPI,MATCH(S322,COLUNA04,-1)),IF(S306=7,INDEX(PSxPI,MATCH(S322,COLUNA05,-1)),IF(S306=8,INDEX(PSxPI,MATCH(S322,COLUNA06,-1)),IF(S306=9,INDEX(PSxPI,MATCH(S322,COLUNA07,-1)),IF(AND(S306&gt;=10,S306&lt;=11),INDEX(PSxPI,MATCH(S322,COLUNA08,-1)),IF(AND(S306&gt;=12,S306&lt;=14),INDEX(PSxPI,MATCH(S322,COLUNA09,-1)),IF(AND(S306&gt;=15,S306&lt;=18),INDEX(PSxPI,MATCH(S322,COLUNA10,-1)),IF(AND(S306&gt;=19,S306&lt;=25),INDEX(PSxPI,MATCH(S322,COLUNA11,-1)),IF(AND(S306&gt;=26,S306&lt;=37),INDEX(PSxPI,MATCH(S322,COLUNA12,-1)),IF(AND(S306&gt;=38,S306&lt;=60),INDEX(PSxPI,MATCH(S322,COLUNA13,-1)),IF(AND(S306&gt;=61,S306&lt;=200),INDEX(PSxPI,MATCH(S322,COLUNA14,-1)),IF(S306&gt;=201,INDEX(PSxPI,MATCH(S322,COLUNA15,-1)))))))))))))))))))))))))))))))))))))))))))))))))))))</f>
        <v>-</v>
      </c>
      <c r="T324" s="33" t="str">
        <f>IF($C$334=1,T336,IF(T306&lt;3,"-",IF(AND(T308=0,T307&lt;=T10,T307&gt;=T11),100,IF(T11="",100,IF(OR(T322="-",T322="+ INF",T322="- INF"),"-",IF(AND(T306=3,T322&gt;NUMERO01),100,IF(AND(T306=4,T322&gt;NUMERO02),100,IF(AND(T306=5,T322&gt;NUMERO03),100,IF(AND(T306=6,T322&gt;NUMERO04),100,IF(AND(T306=7,T322&gt;NUMERO05),100,IF(AND(T306=8,T322&gt;NUMERO06),100,IF(AND(T306=9,T322&gt;NUMERO07),100,IF(AND(T306&gt;=10,T306&lt;=11,T322&gt;NUMERO08),100,IF(AND(T306&gt;=12,T306&lt;=14,T322&gt;NUMERO09),100,IF(AND(T306&gt;=15,T306&lt;=18,T322&gt;NUMERO10),100,IF(AND(T306&gt;=19,T306&lt;=25,T322&gt;NUMERO11),100,IF(AND(T306&gt;=26,T306&lt;=37,T322&gt;NUMERO12),100,IF(AND(T306&gt;=38,T306&lt;=60,T322&gt;NUMERO13),100,IF(AND(T306&gt;=61,T306&lt;=200,T322&gt;NUMERO14),100,IF(AND(T306&gt;=201,T322&gt;NUMERO15),100,IF(AND(T306=3,-T322&gt;NUMERO01),0,IF(AND(T306=4,-T322&gt;NUMERO02),0,IF(AND(T306=5,-T322&gt;NUMERO03),0,IF(AND(T306=6,-T322&gt;NUMERO04),0,IF(AND(T306=7,-T322&gt;NUMERO05),0,IF(AND(T306=8,-T322&gt;NUMERO06),0,IF(AND(T306=9,-T322&gt;NUMERO07),0,IF(AND(T306&gt;=10,T306&lt;=11,-T322&gt;NUMERO08),0,IF(AND(T306&gt;=12,T306&lt;=14,-T322&gt;NUMERO09),0,IF(AND(T306&gt;=15,T306&lt;=18,-T322&gt;NUMERO10),0,IF(AND(T306&gt;=19,T306&lt;=25,-T322&gt;NUMERO11),0,IF(AND(T306&gt;=26,T306&lt;=37,-T322&gt;NUMERO12),0,IF(AND(T306&gt;=38,T306&lt;=60,-T322&gt;NUMERO13),0,IF(AND(T306&gt;=61,T306&lt;=200,-T322&gt;NUMERO14),0,IF(AND(T306&gt;=201,-T322&gt;NUMERO15),0,IF(T322&lt;0,100-IF(T306=3,INDEX(PSxPI,MATCH(-T322,COLUNA01,-1)),IF(T306=4,INDEX(PSxPI,MATCH(-T322,COLUNA02,-1)),IF(T306=5,INDEX(PSxPI,MATCH(-T322,COLUNA03,-1)),IF(T306=6,INDEX(PSxPI,MATCH(-T322,COLUNA04,-1)),IF(T306=7,INDEX(PSxPI,MATCH(-T322,COLUNA05,-1)),IF(T306=8,INDEX(PSxPI,MATCH(-T322,COLUNA06,-1)),IF(T306=9,INDEX(PSxPI,MATCH(-T322,COLUNA07,-1)),IF(AND(T306&gt;=10,T306&lt;=11),INDEX(PSxPI,MATCH(-T322,COLUNA08,-1)),IF(AND(T306&gt;=12,T306&lt;=14),INDEX(PSxPI,MATCH(-T322,COLUNA09,-1)),IF(AND(T306&gt;=15,T306&lt;=18),INDEX(PSxPI,MATCH(-T322,COLUNA10,-1)),IF(AND(T306&gt;=19,T306&lt;=25),INDEX(PSxPI,MATCH(-T322,COLUNA11,-1)),IF(AND(T306&gt;=26,T306&lt;=37),INDEX(PSxPI,MATCH(-T322,COLUNA12,-1)),IF(AND(T306&gt;=38,T306&lt;=60),INDEX(PSxPI,MATCH(-T322,COLUNA13,-1)),IF(AND(T306&gt;=61,T306&lt;=200),INDEX(PSxPI,MATCH(-T322,COLUNA14,-1)),IF(T306&gt;=201,INDEX(PSxPI,MATCH(-T322,COLUNA15,-1))))))))))))))))),IF(T306=3,INDEX(PSxPI,MATCH(T322,COLUNA01,-1)),IF(T306=4,INDEX(PSxPI,MATCH(T322,COLUNA02,-1)),IF(T306=5,INDEX(PSxPI,MATCH(T322,COLUNA03,-1)),IF(T306=6,INDEX(PSxPI,MATCH(T322,COLUNA04,-1)),IF(T306=7,INDEX(PSxPI,MATCH(T322,COLUNA05,-1)),IF(T306=8,INDEX(PSxPI,MATCH(T322,COLUNA06,-1)),IF(T306=9,INDEX(PSxPI,MATCH(T322,COLUNA07,-1)),IF(AND(T306&gt;=10,T306&lt;=11),INDEX(PSxPI,MATCH(T322,COLUNA08,-1)),IF(AND(T306&gt;=12,T306&lt;=14),INDEX(PSxPI,MATCH(T322,COLUNA09,-1)),IF(AND(T306&gt;=15,T306&lt;=18),INDEX(PSxPI,MATCH(T322,COLUNA10,-1)),IF(AND(T306&gt;=19,T306&lt;=25),INDEX(PSxPI,MATCH(T322,COLUNA11,-1)),IF(AND(T306&gt;=26,T306&lt;=37),INDEX(PSxPI,MATCH(T322,COLUNA12,-1)),IF(AND(T306&gt;=38,T306&lt;=60),INDEX(PSxPI,MATCH(T322,COLUNA13,-1)),IF(AND(T306&gt;=61,T306&lt;=200),INDEX(PSxPI,MATCH(T322,COLUNA14,-1)),IF(T306&gt;=201,INDEX(PSxPI,MATCH(T322,COLUNA15,-1)))))))))))))))))))))))))))))))))))))))))))))))))))))</f>
        <v>-</v>
      </c>
    </row>
    <row r="325" spans="2:25" ht="19.5" hidden="1" customHeight="1" x14ac:dyDescent="0.2">
      <c r="B325" s="80"/>
      <c r="C325" s="29" t="s">
        <v>57</v>
      </c>
      <c r="D325" s="34" t="str">
        <f t="shared" ref="D325:L325" si="13">IF(OR(D323="-",D324="-"),"-",(D323+D324)-100)</f>
        <v>-</v>
      </c>
      <c r="E325" s="34" t="str">
        <f t="shared" si="13"/>
        <v>-</v>
      </c>
      <c r="F325" s="34" t="str">
        <f t="shared" si="13"/>
        <v>-</v>
      </c>
      <c r="G325" s="34" t="str">
        <f t="shared" si="13"/>
        <v>-</v>
      </c>
      <c r="H325" s="34" t="str">
        <f t="shared" si="13"/>
        <v>-</v>
      </c>
      <c r="I325" s="34" t="str">
        <f t="shared" si="13"/>
        <v>-</v>
      </c>
      <c r="J325" s="34" t="str">
        <f t="shared" si="13"/>
        <v>-</v>
      </c>
      <c r="K325" s="34" t="str">
        <f t="shared" si="13"/>
        <v>-</v>
      </c>
      <c r="L325" s="34" t="str">
        <f t="shared" si="13"/>
        <v>-</v>
      </c>
      <c r="N325" s="35" t="str">
        <f>IF(OR(N323="-",N324="-"),"-",(N323+N324)-100)</f>
        <v>-</v>
      </c>
      <c r="O325" s="35" t="str">
        <f>IF(OR(O323="-",O324="-"),"-",(O323+O324)-100)</f>
        <v>-</v>
      </c>
      <c r="Q325" s="35" t="str">
        <f>IF(OR(Q323="-",Q324="-"),"-",(Q323+Q324)-100)</f>
        <v>-</v>
      </c>
      <c r="S325" s="35" t="str">
        <f>IF(OR(S323="-",S324="-"),"-",(S323+S324)-100)</f>
        <v>-</v>
      </c>
      <c r="T325" s="35" t="str">
        <f>IF(OR(T323="-",T324="-"),"-",(T323+T324)-100)</f>
        <v>-</v>
      </c>
    </row>
    <row r="326" spans="2:25" ht="19.5" hidden="1" customHeight="1" x14ac:dyDescent="0.2">
      <c r="B326" s="80"/>
      <c r="C326" s="29" t="s">
        <v>58</v>
      </c>
      <c r="D326" s="81" t="str">
        <f>IF(AND(D325="-",E325="-",F325="-",G325="-",H325="-",I325="-",J325="-",K325="-",L325="-"),"-",ROUND(AVERAGE(D325:L325),0))</f>
        <v>-</v>
      </c>
      <c r="E326" s="81"/>
      <c r="F326" s="81"/>
      <c r="G326" s="81"/>
      <c r="H326" s="81"/>
      <c r="I326" s="81"/>
      <c r="J326" s="81"/>
      <c r="K326" s="81"/>
      <c r="L326" s="81"/>
      <c r="N326" s="36" t="str">
        <f>N325</f>
        <v>-</v>
      </c>
      <c r="O326" s="36" t="str">
        <f>O325</f>
        <v>-</v>
      </c>
      <c r="Q326" s="36" t="str">
        <f>Q325</f>
        <v>-</v>
      </c>
      <c r="S326" s="36" t="str">
        <f>S325</f>
        <v>-</v>
      </c>
      <c r="T326" s="36" t="str">
        <f>T325</f>
        <v>-</v>
      </c>
    </row>
    <row r="327" spans="2:25" ht="9.75" customHeight="1" x14ac:dyDescent="0.2"/>
    <row r="328" spans="2:25" ht="19.5" customHeight="1" x14ac:dyDescent="0.2">
      <c r="B328" s="80" t="s">
        <v>104</v>
      </c>
      <c r="C328" s="84" t="s">
        <v>61</v>
      </c>
      <c r="D328" s="82" t="str">
        <f>IF(D326="-","-",IF(AND(H306=3,D326&lt;FPNUMERO16),"--",IF(AND(H306=4,D326&lt;FPNUMERO17),"REPROVADO",IF(AND(H306=5,D326&lt;FPNUMERO18),"REPROVADO",IF(AND(H306=6,D326&lt;FPNUMERO19),"REPROVADO",IF(AND(H306=7,D326&lt;FPNUMERO20),"REPROVADO",IF(AND(H306=8,D326&lt;FPNUMERO21),"REPROVADO",IF(AND(H306=9,D326&lt;FPNUMERO22),"REPROVADO",IF(AND(H306&gt;=10,H306&lt;=11,D326&lt;FPNUMERO23),"REPROVADO",IF(AND(H306&gt;=12,H306&lt;=14,D326&lt;FPNUMERO24),"REPROVADO",IF(AND(H306&gt;=15,H306&lt;=18,D326&lt;FPNUMERO25),"REPROVADO",IF(AND(H306&gt;=19,H306&lt;=25,D326&lt;FPNUMERO26),"REPROVADO",IF(AND(H306&gt;=26,H306&lt;=37,D326&lt;FPNUMERO27),"REPROVADO",IF(AND(H306&gt;=38,H306&lt;=60,D326&lt;FPNUMERO28),"REPROVADO",IF(AND(H306&gt;=61,H306&lt;=200,D326&lt;FPNUMERO29),"REPROVADO",IF(AND(H306&gt;=201,D326&lt;FPNUMERO30),"REPROVADO",IF(AND(H306=3,D326&gt;FPNUMERO01),1,IF(AND(H306=4,D326&gt;FPNUMERO02),1,IF(AND(H306=5,D326&gt;FPNUMERO03),1,IF(AND(H306=6,D326&gt;FPNUMERO04),1,IF(AND(H306=7,D326&gt;FPNUMERO05),1,IF(AND(H306=8,D326&gt;FPNUMERO06),1,IF(AND(H306=9,D326&gt;FPNUMERO07),1,IF(AND(H306&gt;=10,H306&lt;=11,D326&gt;FPNUMERO08),1,IF(AND(H306&gt;=12,H306&lt;=14,D326&gt;FPNUMERO09),1,IF(AND(H306&gt;=15,H306&lt;=18,D326&gt;FPNUMERO10),1,IF(AND(H306&gt;=19,H306&lt;=25,D326&gt;FPNUMERO11),1,IF(AND(H306&gt;=26,H306&lt;=37,D326&gt;FPNUMERO12),1,IF(AND(H306&gt;=38,H306&lt;=60,D326&gt;FPNUMERO13),1,IF(AND(H306&gt;=61,H306&lt;=200,D326&gt;FPNUMERO14),1,IF(AND(H306&gt;=201,D326&gt;FPNUMERO15),1,IF(H306=3,INDEX(FP,MATCH(D326,FPCOLUNA01,-1)),IF(H306=4,INDEX(FP,MATCH(D326,FPCOLUNA02,-1)),IF(H306=5,INDEX(FP,MATCH(D326,FPCOLUNA03,-1)),IF(H306=6,INDEX(FP,MATCH(D326,FPCOLUNA04,-1)),IF(H306=7,INDEX(FP,MATCH(D326,FPCOLUNA05,-1)),IF(H306=8,INDEX(FP,MATCH(D326,FPCOLUNA06,-1)),IF(H306=9,INDEX(FP,MATCH(D326,FPCOLUNA07,-1)),IF(AND(H306&gt;=10,H306&lt;=11),INDEX(FP,MATCH(D326,FPCOLUNA08,-1)),IF(AND(H306&gt;=12,H306&lt;=14),INDEX(FP,MATCH(D326,FPCOLUNA09,-1)),IF(AND(H306&gt;=15,H306&lt;=18),INDEX(FP,MATCH(D326,FPCOLUNA10,-1)),IF(AND(H306&gt;=19,H306&lt;=25),INDEX(FP,MATCH(D326,FPCOLUNA11,-1)),IF(AND(H306&gt;=26,H306&lt;=37),INDEX(FP,MATCH(D326,FPCOLUNA12,-1)),IF(AND(H306&gt;=38,H306&lt;=60),INDEX(FP,MATCH(D326,FPCOLUNA13,-1)),IF(AND(H306&gt;=61,H306&lt;=200),INDEX(FP,MATCH(D326,FPCOLUNA14,-1)),IF(H306&gt;=201,INDEX(FP,MATCH(D326,FPCOLUNA15,-1))))))))))))))))))))))))))))))))))))))))))))))))</f>
        <v>-</v>
      </c>
      <c r="E328" s="82"/>
      <c r="F328" s="82"/>
      <c r="G328" s="82"/>
      <c r="H328" s="82"/>
      <c r="I328" s="82"/>
      <c r="J328" s="82"/>
      <c r="K328" s="82"/>
      <c r="L328" s="82"/>
      <c r="N328" s="71" t="str">
        <f>IF(N326="-","-",IF(AND(N306=3,N326&lt;FPNUMERO16),"--",IF(AND(N306=4,N326&lt;FPNUMERO17),"REPROVADO",IF(AND(N306=5,N326&lt;FPNUMERO18),"REPROVADO",IF(AND(N306=6,N326&lt;FPNUMERO19),"REPROVADO",IF(AND(N306=7,N326&lt;FPNUMERO20),"REPROVADO",IF(AND(N306=8,N326&lt;FPNUMERO21),"REPROVADO",IF(AND(N306=9,N326&lt;FPNUMERO22),"REPROVADO",IF(AND(N306&gt;=10,N306&lt;=11,N326&lt;FPNUMERO23),"REPROVADO",IF(AND(N306&gt;=12,N306&lt;=14,N326&lt;FPNUMERO24),"REPROVADO",IF(AND(N306&gt;=15,N306&lt;=18,N326&lt;FPNUMERO25),"REPROVADO",IF(AND(N306&gt;=19,N306&lt;=25,N326&lt;FPNUMERO26),"REPROVADO",IF(AND(N306&gt;=26,N306&lt;=37,N326&lt;FPNUMERO27),"REPROVADO",IF(AND(N306&gt;=38,N306&lt;=60,N326&lt;FPNUMERO28),"REPROVADO",IF(AND(N306&gt;=61,N306&lt;=200,N326&lt;FPNUMERO29),"REPROVADO",IF(AND(N306&gt;=201,N326&lt;FPNUMERO30),"REPROVADO",IF(AND(N306=3,N326&gt;FPNUMERO01),1,IF(AND(N306=4,N326&gt;FPNUMERO02),1,IF(AND(N306=5,N326&gt;FPNUMERO03),1,IF(AND(N306=6,N326&gt;FPNUMERO04),1,IF(AND(N306=7,N326&gt;FPNUMERO05),1,IF(AND(N306=8,N326&gt;FPNUMERO06),1,IF(AND(N306=9,N326&gt;FPNUMERO07),1,IF(AND(N306&gt;=10,N306&lt;=11,N326&gt;FPNUMERO08),1,IF(AND(N306&gt;=12,N306&lt;=14,N326&gt;FPNUMERO09),1,IF(AND(N306&gt;=15,N306&lt;=18,N326&gt;FPNUMERO10),1,IF(AND(N306&gt;=19,N306&lt;=25,N326&gt;FPNUMERO11),1,IF(AND(N306&gt;=26,N306&lt;=37,N326&gt;FPNUMERO12),1,IF(AND(N306&gt;=38,N306&lt;=60,N326&gt;FPNUMERO13),1,IF(AND(N306&gt;=61,N306&lt;=200,N326&gt;FPNUMERO14),1,IF(AND(N306&gt;=201,N326&gt;FPNUMERO15),1,IF(N306=3,INDEX(FP,MATCH(N326,FPCOLUNA01,-1)),IF(N306=4,INDEX(FP,MATCH(N326,FPCOLUNA02,-1)),IF(N306=5,INDEX(FP,MATCH(N326,FPCOLUNA03,-1)),IF(N306=6,INDEX(FP,MATCH(N326,FPCOLUNA04,-1)),IF(N306=7,INDEX(FP,MATCH(N326,FPCOLUNA05,-1)),IF(N306=8,INDEX(FP,MATCH(N326,FPCOLUNA06,-1)),IF(N306=9,INDEX(FP,MATCH(N326,FPCOLUNA07,-1)),IF(AND(N306&gt;=10,N306&lt;=11),INDEX(FP,MATCH(N326,FPCOLUNA08,-1)),IF(AND(N306&gt;=12,N306&lt;=14),INDEX(FP,MATCH(N326,FPCOLUNA09,-1)),IF(AND(N306&gt;=15,N306&lt;=18),INDEX(FP,MATCH(N326,FPCOLUNA10,-1)),IF(AND(N306&gt;=19,N306&lt;=25),INDEX(FP,MATCH(N326,FPCOLUNA11,-1)),IF(AND(N306&gt;=26,N306&lt;=37),INDEX(FP,MATCH(N326,FPCOLUNA12,-1)),IF(AND(N306&gt;=38,N306&lt;=60),INDEX(FP,MATCH(N326,FPCOLUNA13,-1)),IF(AND(N306&gt;=61,N306&lt;=200),INDEX(FP,MATCH(N326,FPCOLUNA14,-1)),IF(N306&gt;=201,INDEX(FP,MATCH(N326,FPCOLUNA15,-1))))))))))))))))))))))))))))))))))))))))))))))))</f>
        <v>-</v>
      </c>
      <c r="O328" s="71" t="str">
        <f>IF(O326="-","-",IF(AND(O306=3,O326&lt;FPNUMERO16),"--",IF(AND(O306=4,O326&lt;FPNUMERO17),"REPROVADO",IF(AND(O306=5,O326&lt;FPNUMERO18),"REPROVADO",IF(AND(O306=6,O326&lt;FPNUMERO19),"REPROVADO",IF(AND(O306=7,O326&lt;FPNUMERO20),"REPROVADO",IF(AND(O306=8,O326&lt;FPNUMERO21),"REPROVADO",IF(AND(O306=9,O326&lt;FPNUMERO22),"REPROVADO",IF(AND(O306&gt;=10,O306&lt;=11,O326&lt;FPNUMERO23),"REPROVADO",IF(AND(O306&gt;=12,O306&lt;=14,O326&lt;FPNUMERO24),"REPROVADO",IF(AND(O306&gt;=15,O306&lt;=18,O326&lt;FPNUMERO25),"REPROVADO",IF(AND(O306&gt;=19,O306&lt;=25,O326&lt;FPNUMERO26),"REPROVADO",IF(AND(O306&gt;=26,O306&lt;=37,O326&lt;FPNUMERO27),"REPROVADO",IF(AND(O306&gt;=38,O306&lt;=60,O326&lt;FPNUMERO28),"REPROVADO",IF(AND(O306&gt;=61,O306&lt;=200,O326&lt;FPNUMERO29),"REPROVADO",IF(AND(O306&gt;=201,O326&lt;FPNUMERO30),"REPROVADO",IF(AND(O306=3,O326&gt;FPNUMERO01),1,IF(AND(O306=4,O326&gt;FPNUMERO02),1,IF(AND(O306=5,O326&gt;FPNUMERO03),1,IF(AND(O306=6,O326&gt;FPNUMERO04),1,IF(AND(O306=7,O326&gt;FPNUMERO05),1,IF(AND(O306=8,O326&gt;FPNUMERO06),1,IF(AND(O306=9,O326&gt;FPNUMERO07),1,IF(AND(O306&gt;=10,O306&lt;=11,O326&gt;FPNUMERO08),1,IF(AND(O306&gt;=12,O306&lt;=14,O326&gt;FPNUMERO09),1,IF(AND(O306&gt;=15,O306&lt;=18,O326&gt;FPNUMERO10),1,IF(AND(O306&gt;=19,O306&lt;=25,O326&gt;FPNUMERO11),1,IF(AND(O306&gt;=26,O306&lt;=37,O326&gt;FPNUMERO12),1,IF(AND(O306&gt;=38,O306&lt;=60,O326&gt;FPNUMERO13),1,IF(AND(O306&gt;=61,O306&lt;=200,O326&gt;FPNUMERO14),1,IF(AND(O306&gt;=201,O326&gt;FPNUMERO15),1,IF(O306=3,INDEX(FP,MATCH(O326,FPCOLUNA01,-1)),IF(O306=4,INDEX(FP,MATCH(O326,FPCOLUNA02,-1)),IF(O306=5,INDEX(FP,MATCH(O326,FPCOLUNA03,-1)),IF(O306=6,INDEX(FP,MATCH(O326,FPCOLUNA04,-1)),IF(O306=7,INDEX(FP,MATCH(O326,FPCOLUNA05,-1)),IF(O306=8,INDEX(FP,MATCH(O326,FPCOLUNA06,-1)),IF(O306=9,INDEX(FP,MATCH(O326,FPCOLUNA07,-1)),IF(AND(O306&gt;=10,O306&lt;=11),INDEX(FP,MATCH(O326,FPCOLUNA08,-1)),IF(AND(O306&gt;=12,O306&lt;=14),INDEX(FP,MATCH(O326,FPCOLUNA09,-1)),IF(AND(O306&gt;=15,O306&lt;=18),INDEX(FP,MATCH(O326,FPCOLUNA10,-1)),IF(AND(O306&gt;=19,O306&lt;=25),INDEX(FP,MATCH(O326,FPCOLUNA11,-1)),IF(AND(O306&gt;=26,O306&lt;=37),INDEX(FP,MATCH(O326,FPCOLUNA12,-1)),IF(AND(O306&gt;=38,O306&lt;=60),INDEX(FP,MATCH(O326,FPCOLUNA13,-1)),IF(AND(O306&gt;=61,O306&lt;=200),INDEX(FP,MATCH(O326,FPCOLUNA14,-1)),IF(O306&gt;=201,INDEX(FP,MATCH(O326,FPCOLUNA15,-1))))))))))))))))))))))))))))))))))))))))))))))))</f>
        <v>-</v>
      </c>
      <c r="Q328" s="71" t="str">
        <f>IF(Q326="-","-",IF(AND(Q306=3,Q326&lt;FPNUMERO16),"--",IF(AND(Q306=4,Q326&lt;FPNUMERO17),"REPROVADO",IF(AND(Q306=5,Q326&lt;FPNUMERO18),"REPROVADO",IF(AND(Q306=6,Q326&lt;FPNUMERO19),"REPROVADO",IF(AND(Q306=7,Q326&lt;FPNUMERO20),"REPROVADO",IF(AND(Q306=8,Q326&lt;FPNUMERO21),"REPROVADO",IF(AND(Q306=9,Q326&lt;FPNUMERO22),"REPROVADO",IF(AND(Q306&gt;=10,Q306&lt;=11,Q326&lt;FPNUMERO23),"REPROVADO",IF(AND(Q306&gt;=12,Q306&lt;=14,Q326&lt;FPNUMERO24),"REPROVADO",IF(AND(Q306&gt;=15,Q306&lt;=18,Q326&lt;FPNUMERO25),"REPROVADO",IF(AND(Q306&gt;=19,Q306&lt;=25,Q326&lt;FPNUMERO26),"REPROVADO",IF(AND(Q306&gt;=26,Q306&lt;=37,Q326&lt;FPNUMERO27),"REPROVADO",IF(AND(Q306&gt;=38,Q306&lt;=60,Q326&lt;FPNUMERO28),"REPROVADO",IF(AND(Q306&gt;=61,Q306&lt;=200,Q326&lt;FPNUMERO29),"REPROVADO",IF(AND(Q306&gt;=201,Q326&lt;FPNUMERO30),"REPROVADO",IF(AND(Q306=3,Q326&gt;FPNUMERO01),1,IF(AND(Q306=4,Q326&gt;FPNUMERO02),1,IF(AND(Q306=5,Q326&gt;FPNUMERO03),1,IF(AND(Q306=6,Q326&gt;FPNUMERO04),1,IF(AND(Q306=7,Q326&gt;FPNUMERO05),1,IF(AND(Q306=8,Q326&gt;FPNUMERO06),1,IF(AND(Q306=9,Q326&gt;FPNUMERO07),1,IF(AND(Q306&gt;=10,Q306&lt;=11,Q326&gt;FPNUMERO08),1,IF(AND(Q306&gt;=12,Q306&lt;=14,Q326&gt;FPNUMERO09),1,IF(AND(Q306&gt;=15,Q306&lt;=18,Q326&gt;FPNUMERO10),1,IF(AND(Q306&gt;=19,Q306&lt;=25,Q326&gt;FPNUMERO11),1,IF(AND(Q306&gt;=26,Q306&lt;=37,Q326&gt;FPNUMERO12),1,IF(AND(Q306&gt;=38,Q306&lt;=60,Q326&gt;FPNUMERO13),1,IF(AND(Q306&gt;=61,Q306&lt;=200,Q326&gt;FPNUMERO14),1,IF(AND(Q306&gt;=201,Q326&gt;FPNUMERO15),1,IF(Q306=3,INDEX(FP,MATCH(Q326,FPCOLUNA01,-1)),IF(Q306=4,INDEX(FP,MATCH(Q326,FPCOLUNA02,-1)),IF(Q306=5,INDEX(FP,MATCH(Q326,FPCOLUNA03,-1)),IF(Q306=6,INDEX(FP,MATCH(Q326,FPCOLUNA04,-1)),IF(Q306=7,INDEX(FP,MATCH(Q326,FPCOLUNA05,-1)),IF(Q306=8,INDEX(FP,MATCH(Q326,FPCOLUNA06,-1)),IF(Q306=9,INDEX(FP,MATCH(Q326,FPCOLUNA07,-1)),IF(AND(Q306&gt;=10,Q306&lt;=11),INDEX(FP,MATCH(Q326,FPCOLUNA08,-1)),IF(AND(Q306&gt;=12,Q306&lt;=14),INDEX(FP,MATCH(Q326,FPCOLUNA09,-1)),IF(AND(Q306&gt;=15,Q306&lt;=18),INDEX(FP,MATCH(Q326,FPCOLUNA10,-1)),IF(AND(Q306&gt;=19,Q306&lt;=25),INDEX(FP,MATCH(Q326,FPCOLUNA11,-1)),IF(AND(Q306&gt;=26,Q306&lt;=37),INDEX(FP,MATCH(Q326,FPCOLUNA12,-1)),IF(AND(Q306&gt;=38,Q306&lt;=60),INDEX(FP,MATCH(Q326,FPCOLUNA13,-1)),IF(AND(Q306&gt;=61,Q306&lt;=200),INDEX(FP,MATCH(Q326,FPCOLUNA14,-1)),IF(Q306&gt;=201,INDEX(FP,MATCH(Q326,FPCOLUNA15,-1))))))))))))))))))))))))))))))))))))))))))))))))</f>
        <v>-</v>
      </c>
      <c r="S328" s="71" t="str">
        <f>IF(S326="-","-",IF(AND(S306=3,S326&lt;FPNUMERO16),"--",IF(AND(S306=4,S326&lt;FPNUMERO17),"REPROVADO",IF(AND(S306=5,S326&lt;FPNUMERO18),"REPROVADO",IF(AND(S306=6,S326&lt;FPNUMERO19),"REPROVADO",IF(AND(S306=7,S326&lt;FPNUMERO20),"REPROVADO",IF(AND(S306=8,S326&lt;FPNUMERO21),"REPROVADO",IF(AND(S306=9,S326&lt;FPNUMERO22),"REPROVADO",IF(AND(S306&gt;=10,S306&lt;=11,S326&lt;FPNUMERO23),"REPROVADO",IF(AND(S306&gt;=12,S306&lt;=14,S326&lt;FPNUMERO24),"REPROVADO",IF(AND(S306&gt;=15,S306&lt;=18,S326&lt;FPNUMERO25),"REPROVADO",IF(AND(S306&gt;=19,S306&lt;=25,S326&lt;FPNUMERO26),"REPROVADO",IF(AND(S306&gt;=26,S306&lt;=37,S326&lt;FPNUMERO27),"REPROVADO",IF(AND(S306&gt;=38,S306&lt;=60,S326&lt;FPNUMERO28),"REPROVADO",IF(AND(S306&gt;=61,S306&lt;=200,S326&lt;FPNUMERO29),"REPROVADO",IF(AND(S306&gt;=201,S326&lt;FPNUMERO30),"REPROVADO",IF(AND(S306=3,S326&gt;FPNUMERO01),1,IF(AND(S306=4,S326&gt;FPNUMERO02),1,IF(AND(S306=5,S326&gt;FPNUMERO03),1,IF(AND(S306=6,S326&gt;FPNUMERO04),1,IF(AND(S306=7,S326&gt;FPNUMERO05),1,IF(AND(S306=8,S326&gt;FPNUMERO06),1,IF(AND(S306=9,S326&gt;FPNUMERO07),1,IF(AND(S306&gt;=10,S306&lt;=11,S326&gt;FPNUMERO08),1,IF(AND(S306&gt;=12,S306&lt;=14,S326&gt;FPNUMERO09),1,IF(AND(S306&gt;=15,S306&lt;=18,S326&gt;FPNUMERO10),1,IF(AND(S306&gt;=19,S306&lt;=25,S326&gt;FPNUMERO11),1,IF(AND(S306&gt;=26,S306&lt;=37,S326&gt;FPNUMERO12),1,IF(AND(S306&gt;=38,S306&lt;=60,S326&gt;FPNUMERO13),1,IF(AND(S306&gt;=61,S306&lt;=200,S326&gt;FPNUMERO14),1,IF(AND(S306&gt;=201,S326&gt;FPNUMERO15),1,IF(S306=3,INDEX(FP,MATCH(S326,FPCOLUNA01,-1)),IF(S306=4,INDEX(FP,MATCH(S326,FPCOLUNA02,-1)),IF(S306=5,INDEX(FP,MATCH(S326,FPCOLUNA03,-1)),IF(S306=6,INDEX(FP,MATCH(S326,FPCOLUNA04,-1)),IF(S306=7,INDEX(FP,MATCH(S326,FPCOLUNA05,-1)),IF(S306=8,INDEX(FP,MATCH(S326,FPCOLUNA06,-1)),IF(S306=9,INDEX(FP,MATCH(S326,FPCOLUNA07,-1)),IF(AND(S306&gt;=10,S306&lt;=11),INDEX(FP,MATCH(S326,FPCOLUNA08,-1)),IF(AND(S306&gt;=12,S306&lt;=14),INDEX(FP,MATCH(S326,FPCOLUNA09,-1)),IF(AND(S306&gt;=15,S306&lt;=18),INDEX(FP,MATCH(S326,FPCOLUNA10,-1)),IF(AND(S306&gt;=19,S306&lt;=25),INDEX(FP,MATCH(S326,FPCOLUNA11,-1)),IF(AND(S306&gt;=26,S306&lt;=37),INDEX(FP,MATCH(S326,FPCOLUNA12,-1)),IF(AND(S306&gt;=38,S306&lt;=60),INDEX(FP,MATCH(S326,FPCOLUNA13,-1)),IF(AND(S306&gt;=61,S306&lt;=200),INDEX(FP,MATCH(S326,FPCOLUNA14,-1)),IF(S306&gt;=201,INDEX(FP,MATCH(S326,FPCOLUNA15,-1))))))))))))))))))))))))))))))))))))))))))))))))</f>
        <v>-</v>
      </c>
      <c r="T328" s="71" t="str">
        <f>IF(T326="-","-",IF(AND(T306=3,T326&lt;FPNUMERO16),"--",IF(AND(T306=4,T326&lt;FPNUMERO17),"REPROVADO",IF(AND(T306=5,T326&lt;FPNUMERO18),"REPROVADO",IF(AND(T306=6,T326&lt;FPNUMERO19),"REPROVADO",IF(AND(T306=7,T326&lt;FPNUMERO20),"REPROVADO",IF(AND(T306=8,T326&lt;FPNUMERO21),"REPROVADO",IF(AND(T306=9,T326&lt;FPNUMERO22),"REPROVADO",IF(AND(T306&gt;=10,T306&lt;=11,T326&lt;FPNUMERO23),"REPROVADO",IF(AND(T306&gt;=12,T306&lt;=14,T326&lt;FPNUMERO24),"REPROVADO",IF(AND(T306&gt;=15,T306&lt;=18,T326&lt;FPNUMERO25),"REPROVADO",IF(AND(T306&gt;=19,T306&lt;=25,T326&lt;FPNUMERO26),"REPROVADO",IF(AND(T306&gt;=26,T306&lt;=37,T326&lt;FPNUMERO27),"REPROVADO",IF(AND(T306&gt;=38,T306&lt;=60,T326&lt;FPNUMERO28),"REPROVADO",IF(AND(T306&gt;=61,T306&lt;=200,T326&lt;FPNUMERO29),"REPROVADO",IF(AND(T306&gt;=201,T326&lt;FPNUMERO30),"REPROVADO",IF(AND(T306=3,T326&gt;FPNUMERO01),1,IF(AND(T306=4,T326&gt;FPNUMERO02),1,IF(AND(T306=5,T326&gt;FPNUMERO03),1,IF(AND(T306=6,T326&gt;FPNUMERO04),1,IF(AND(T306=7,T326&gt;FPNUMERO05),1,IF(AND(T306=8,T326&gt;FPNUMERO06),1,IF(AND(T306=9,T326&gt;FPNUMERO07),1,IF(AND(T306&gt;=10,T306&lt;=11,T326&gt;FPNUMERO08),1,IF(AND(T306&gt;=12,T306&lt;=14,T326&gt;FPNUMERO09),1,IF(AND(T306&gt;=15,T306&lt;=18,T326&gt;FPNUMERO10),1,IF(AND(T306&gt;=19,T306&lt;=25,T326&gt;FPNUMERO11),1,IF(AND(T306&gt;=26,T306&lt;=37,T326&gt;FPNUMERO12),1,IF(AND(T306&gt;=38,T306&lt;=60,T326&gt;FPNUMERO13),1,IF(AND(T306&gt;=61,T306&lt;=200,T326&gt;FPNUMERO14),1,IF(AND(T306&gt;=201,T326&gt;FPNUMERO15),1,IF(T306=3,INDEX(FP,MATCH(T326,FPCOLUNA01,-1)),IF(T306=4,INDEX(FP,MATCH(T326,FPCOLUNA02,-1)),IF(T306=5,INDEX(FP,MATCH(T326,FPCOLUNA03,-1)),IF(T306=6,INDEX(FP,MATCH(T326,FPCOLUNA04,-1)),IF(T306=7,INDEX(FP,MATCH(T326,FPCOLUNA05,-1)),IF(T306=8,INDEX(FP,MATCH(T326,FPCOLUNA06,-1)),IF(T306=9,INDEX(FP,MATCH(T326,FPCOLUNA07,-1)),IF(AND(T306&gt;=10,T306&lt;=11),INDEX(FP,MATCH(T326,FPCOLUNA08,-1)),IF(AND(T306&gt;=12,T306&lt;=14),INDEX(FP,MATCH(T326,FPCOLUNA09,-1)),IF(AND(T306&gt;=15,T306&lt;=18),INDEX(FP,MATCH(T326,FPCOLUNA10,-1)),IF(AND(T306&gt;=19,T306&lt;=25),INDEX(FP,MATCH(T326,FPCOLUNA11,-1)),IF(AND(T306&gt;=26,T306&lt;=37),INDEX(FP,MATCH(T326,FPCOLUNA12,-1)),IF(AND(T306&gt;=38,T306&lt;=60),INDEX(FP,MATCH(T326,FPCOLUNA13,-1)),IF(AND(T306&gt;=61,T306&lt;=200),INDEX(FP,MATCH(T326,FPCOLUNA14,-1)),IF(T306&gt;=201,INDEX(FP,MATCH(T326,FPCOLUNA15,-1))))))))))))))))))))))))))))))))))))))))))))))))</f>
        <v>-</v>
      </c>
    </row>
    <row r="329" spans="2:25" ht="19.5" hidden="1" customHeight="1" x14ac:dyDescent="0.2">
      <c r="B329" s="80"/>
      <c r="C329" s="85"/>
      <c r="D329" s="30" t="s">
        <v>59</v>
      </c>
      <c r="E329" s="30" t="s">
        <v>59</v>
      </c>
      <c r="F329" s="30" t="s">
        <v>59</v>
      </c>
      <c r="G329" s="30" t="s">
        <v>59</v>
      </c>
      <c r="H329" s="30" t="s">
        <v>59</v>
      </c>
      <c r="I329" s="30" t="s">
        <v>59</v>
      </c>
      <c r="J329" s="30" t="s">
        <v>59</v>
      </c>
      <c r="K329" s="30" t="s">
        <v>59</v>
      </c>
      <c r="L329" s="30" t="s">
        <v>59</v>
      </c>
      <c r="N329" s="30" t="s">
        <v>60</v>
      </c>
      <c r="O329" s="30" t="s">
        <v>60</v>
      </c>
      <c r="Q329" s="30" t="s">
        <v>59</v>
      </c>
      <c r="S329" s="30" t="s">
        <v>59</v>
      </c>
      <c r="T329" s="30" t="s">
        <v>59</v>
      </c>
    </row>
    <row r="330" spans="2:25" ht="19.5" hidden="1" customHeight="1" x14ac:dyDescent="0.2">
      <c r="B330" s="80"/>
      <c r="C330" s="86"/>
      <c r="D330" s="83" t="str">
        <f>IF(D328="-","-",IF(OR(D328="REPROVADO",D328="--",IF(D329="Individual",IF(COUNT(D319:L319)=0,1,MIN(D319:L319)),IF(COUNT(D314:L314)=0,1,MIN(D314:L314)))=0),0,D328))</f>
        <v>-</v>
      </c>
      <c r="E330" s="83"/>
      <c r="F330" s="83"/>
      <c r="G330" s="83"/>
      <c r="H330" s="83"/>
      <c r="I330" s="83"/>
      <c r="J330" s="83"/>
      <c r="K330" s="83"/>
      <c r="L330" s="83"/>
      <c r="N330" s="38" t="str">
        <f>IF(N328="-","-",IF(OR(N328="REPROVADO",N328="--",IF(N329="Individual",IF(COUNT(N319)=0,1,N319),IF(COUNT(N314)=0,1,N314))=0),0,N328))</f>
        <v>-</v>
      </c>
      <c r="O330" s="38" t="str">
        <f>IF(O328="-","-",IF(OR(O328="REPROVADO",O328="--",IF(O329="Individual",IF(COUNT(O319)=0,1,O319),IF(COUNT(O314)=0,1,O314))=0),0,O328))</f>
        <v>-</v>
      </c>
      <c r="Q330" s="38" t="str">
        <f>IF(Q328="-","-",IF(OR(Q328="REPROVADO",Q328="--",IF(Q329="Individual",IF(COUNT(Q319)=0,1,Q319),IF(COUNT(Q314)=0,1,Q314))=0),0,Q328))</f>
        <v>-</v>
      </c>
      <c r="S330" s="38" t="str">
        <f>IF(S328="-","-",IF(OR(S328="REPROVADO",S328="--",IF(S329="Individual",IF(COUNT(S319)=0,1,S319),IF(COUNT(S314)=0,1,S314))=0),0,S328))</f>
        <v>-</v>
      </c>
      <c r="T330" s="38" t="str">
        <f>IF(T328="-","-",IF(OR(T328="REPROVADO",T328="--",IF(T329="Individual",IF(COUNT(T319)=0,1,T319),IF(COUNT(T314)=0,1,T314))=0),0,T328))</f>
        <v>-</v>
      </c>
    </row>
    <row r="331" spans="2:25" ht="9.75" customHeight="1" x14ac:dyDescent="0.2">
      <c r="B331" s="80"/>
    </row>
    <row r="332" spans="2:25" ht="24" customHeight="1" x14ac:dyDescent="0.2">
      <c r="B332" s="80"/>
      <c r="C332" s="37" t="s">
        <v>62</v>
      </c>
      <c r="D332" s="83" t="str">
        <f>IF(AND(D330="-",N330="-",O330="-",Q330="-",S330="-",T330="-"),"-",MIN(D330,N330,O330,Q330,S330,T330))</f>
        <v>-</v>
      </c>
      <c r="E332" s="83"/>
      <c r="F332" s="83"/>
      <c r="G332" s="83"/>
      <c r="H332" s="83"/>
      <c r="I332" s="83"/>
      <c r="J332" s="83"/>
      <c r="K332" s="83"/>
      <c r="L332" s="83"/>
      <c r="M332" s="83"/>
      <c r="N332" s="83"/>
      <c r="O332" s="83"/>
      <c r="P332" s="83"/>
      <c r="Q332" s="83"/>
      <c r="R332" s="83"/>
      <c r="S332" s="83"/>
      <c r="T332" s="83"/>
    </row>
    <row r="333" spans="2:25" ht="9.75" customHeight="1" x14ac:dyDescent="0.2"/>
    <row r="334" spans="2:25" ht="15" customHeight="1" x14ac:dyDescent="0.2">
      <c r="B334" s="23" t="s">
        <v>63</v>
      </c>
      <c r="C334" s="72">
        <v>2</v>
      </c>
      <c r="D334" s="78" t="s">
        <v>105</v>
      </c>
      <c r="E334" s="78"/>
      <c r="F334" s="78"/>
      <c r="G334" s="78"/>
      <c r="H334" s="78"/>
      <c r="I334" s="78"/>
      <c r="J334" s="78"/>
      <c r="K334" s="78"/>
      <c r="L334" s="78"/>
      <c r="M334" s="78"/>
      <c r="N334" s="78"/>
      <c r="O334" s="78"/>
      <c r="P334" s="78"/>
      <c r="Q334" s="78"/>
      <c r="R334" s="78"/>
      <c r="S334" s="78"/>
      <c r="T334" s="78"/>
      <c r="U334" s="78"/>
      <c r="V334" s="78"/>
      <c r="W334" s="78"/>
      <c r="X334" s="78"/>
      <c r="Y334" s="78"/>
    </row>
    <row r="335" spans="2:25" ht="19.5" customHeight="1" x14ac:dyDescent="0.2">
      <c r="C335" s="70" t="s">
        <v>55</v>
      </c>
      <c r="D335" s="39" t="s">
        <v>64</v>
      </c>
      <c r="E335" s="39" t="s">
        <v>64</v>
      </c>
      <c r="F335" s="39" t="s">
        <v>64</v>
      </c>
      <c r="G335" s="39" t="s">
        <v>64</v>
      </c>
      <c r="H335" s="39" t="s">
        <v>64</v>
      </c>
      <c r="I335" s="39" t="s">
        <v>64</v>
      </c>
      <c r="J335" s="39" t="s">
        <v>64</v>
      </c>
      <c r="K335" s="39" t="s">
        <v>64</v>
      </c>
      <c r="L335" s="39" t="s">
        <v>64</v>
      </c>
      <c r="N335" s="40" t="s">
        <v>64</v>
      </c>
      <c r="O335" s="40" t="s">
        <v>64</v>
      </c>
      <c r="Q335" s="40" t="s">
        <v>64</v>
      </c>
      <c r="S335" s="40" t="s">
        <v>64</v>
      </c>
      <c r="T335" s="40" t="s">
        <v>64</v>
      </c>
    </row>
    <row r="336" spans="2:25" ht="19.5" customHeight="1" x14ac:dyDescent="0.2">
      <c r="C336" s="70" t="s">
        <v>56</v>
      </c>
      <c r="D336" s="41" t="s">
        <v>64</v>
      </c>
      <c r="E336" s="41" t="s">
        <v>64</v>
      </c>
      <c r="F336" s="41" t="s">
        <v>64</v>
      </c>
      <c r="G336" s="41" t="s">
        <v>64</v>
      </c>
      <c r="H336" s="41" t="s">
        <v>64</v>
      </c>
      <c r="I336" s="41" t="s">
        <v>64</v>
      </c>
      <c r="J336" s="41" t="s">
        <v>64</v>
      </c>
      <c r="K336" s="41" t="s">
        <v>64</v>
      </c>
      <c r="L336" s="41" t="s">
        <v>64</v>
      </c>
      <c r="N336" s="42" t="s">
        <v>64</v>
      </c>
      <c r="O336" s="42" t="s">
        <v>64</v>
      </c>
      <c r="Q336" s="42" t="s">
        <v>64</v>
      </c>
      <c r="S336" s="42" t="s">
        <v>64</v>
      </c>
      <c r="T336" s="42" t="s">
        <v>64</v>
      </c>
    </row>
    <row r="339" spans="2:25" ht="30" customHeight="1" x14ac:dyDescent="0.2">
      <c r="B339" s="79"/>
      <c r="C339" s="79"/>
      <c r="D339" s="79"/>
      <c r="E339" s="79"/>
      <c r="F339" s="79"/>
      <c r="G339" s="79"/>
      <c r="H339" s="79"/>
      <c r="I339" s="79"/>
      <c r="J339" s="79"/>
      <c r="K339" s="79"/>
      <c r="L339" s="79"/>
      <c r="M339" s="79"/>
      <c r="N339" s="79"/>
      <c r="O339" s="79"/>
      <c r="P339" s="79"/>
      <c r="Q339" s="79"/>
      <c r="R339" s="79"/>
      <c r="S339" s="79"/>
      <c r="T339" s="79"/>
      <c r="U339" s="79"/>
      <c r="V339" s="79"/>
      <c r="W339" s="79"/>
      <c r="X339" s="79"/>
      <c r="Y339" s="79"/>
    </row>
  </sheetData>
  <mergeCells count="30">
    <mergeCell ref="B1:C1"/>
    <mergeCell ref="J3:K3"/>
    <mergeCell ref="J4:K4"/>
    <mergeCell ref="X1:Y1"/>
    <mergeCell ref="D1:W1"/>
    <mergeCell ref="B6:C8"/>
    <mergeCell ref="D6:Q6"/>
    <mergeCell ref="S6:T6"/>
    <mergeCell ref="V6:Y6"/>
    <mergeCell ref="D7:L7"/>
    <mergeCell ref="N7:O7"/>
    <mergeCell ref="S7:T7"/>
    <mergeCell ref="V7:V8"/>
    <mergeCell ref="W7:W8"/>
    <mergeCell ref="X7:X8"/>
    <mergeCell ref="Y7:Y8"/>
    <mergeCell ref="B10:B11"/>
    <mergeCell ref="B12:B305"/>
    <mergeCell ref="B306:B308"/>
    <mergeCell ref="B310:B314"/>
    <mergeCell ref="B316:B319"/>
    <mergeCell ref="D334:Y334"/>
    <mergeCell ref="B339:Y339"/>
    <mergeCell ref="B321:B326"/>
    <mergeCell ref="D326:L326"/>
    <mergeCell ref="B328:B332"/>
    <mergeCell ref="D328:L328"/>
    <mergeCell ref="D330:L330"/>
    <mergeCell ref="D332:T332"/>
    <mergeCell ref="C328:C330"/>
  </mergeCells>
  <dataValidations count="2">
    <dataValidation type="list" sqref="C334" xr:uid="{00000000-0002-0000-0000-000000000000}">
      <formula1>"1,2"</formula1>
      <formula2>0</formula2>
    </dataValidation>
    <dataValidation type="list" sqref="D329:L329 N329:O329 Q329 S329:T329" xr:uid="{00000000-0002-0000-0000-000001000000}">
      <formula1>"Estatístico,Individual"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965"/>
  <sheetViews>
    <sheetView zoomScaleNormal="100" workbookViewId="0">
      <selection activeCell="A10" sqref="A10"/>
    </sheetView>
  </sheetViews>
  <sheetFormatPr defaultColWidth="14.42578125" defaultRowHeight="12.75" x14ac:dyDescent="0.2"/>
  <cols>
    <col min="1" max="1" width="13.7109375" customWidth="1"/>
    <col min="2" max="3" width="17" customWidth="1"/>
    <col min="4" max="4" width="11.5703125" customWidth="1"/>
    <col min="5" max="16" width="6.42578125" customWidth="1"/>
    <col min="17" max="26" width="8.5703125" customWidth="1"/>
  </cols>
  <sheetData>
    <row r="1" spans="1:19" ht="27" customHeight="1" x14ac:dyDescent="0.2">
      <c r="A1" s="98" t="s">
        <v>65</v>
      </c>
      <c r="B1" s="98"/>
      <c r="C1" s="98"/>
      <c r="D1" s="98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</row>
    <row r="2" spans="1:19" ht="33.75" customHeight="1" x14ac:dyDescent="0.2">
      <c r="A2" s="45" t="s">
        <v>66</v>
      </c>
      <c r="B2" s="45" t="s">
        <v>67</v>
      </c>
      <c r="C2" s="45" t="s">
        <v>67</v>
      </c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</row>
    <row r="3" spans="1:19" s="49" customFormat="1" ht="15.75" customHeight="1" x14ac:dyDescent="0.2">
      <c r="A3" s="46" t="s">
        <v>68</v>
      </c>
      <c r="B3" s="47" t="s">
        <v>69</v>
      </c>
      <c r="C3" s="48" t="s">
        <v>70</v>
      </c>
      <c r="D3" s="98"/>
      <c r="E3" s="98"/>
      <c r="F3" s="98"/>
      <c r="G3" s="98"/>
      <c r="H3" s="98"/>
      <c r="I3" s="43"/>
      <c r="J3" s="43"/>
      <c r="K3" s="43"/>
      <c r="L3" s="43"/>
      <c r="M3" s="43"/>
      <c r="N3" s="43"/>
      <c r="O3" s="43"/>
      <c r="P3" s="43"/>
      <c r="R3" s="46" t="s">
        <v>71</v>
      </c>
    </row>
    <row r="4" spans="1:19" s="49" customFormat="1" ht="15.75" customHeight="1" x14ac:dyDescent="0.2">
      <c r="A4" s="50">
        <v>4</v>
      </c>
      <c r="B4" s="51">
        <v>0.95</v>
      </c>
      <c r="C4" s="52">
        <v>1.34</v>
      </c>
      <c r="D4" s="98"/>
      <c r="E4" s="98"/>
      <c r="F4" s="98"/>
      <c r="G4" s="98"/>
      <c r="H4" s="98"/>
      <c r="I4" s="43"/>
      <c r="J4" s="43"/>
      <c r="K4" s="43"/>
      <c r="L4" s="43"/>
      <c r="M4" s="43"/>
      <c r="N4" s="43"/>
      <c r="O4" s="43"/>
      <c r="P4" s="43"/>
      <c r="R4" s="50">
        <v>4</v>
      </c>
    </row>
    <row r="5" spans="1:19" s="49" customFormat="1" ht="15.75" customHeight="1" x14ac:dyDescent="0.2">
      <c r="A5" s="50">
        <v>5</v>
      </c>
      <c r="B5" s="51">
        <v>0.89</v>
      </c>
      <c r="C5" s="52">
        <v>1.27</v>
      </c>
      <c r="D5" s="98"/>
      <c r="E5" s="98"/>
      <c r="F5" s="98"/>
      <c r="G5" s="98"/>
      <c r="H5" s="98"/>
      <c r="I5" s="43"/>
      <c r="J5" s="43"/>
      <c r="K5" s="43"/>
      <c r="L5" s="43"/>
      <c r="M5" s="43"/>
      <c r="N5" s="43"/>
      <c r="O5" s="43"/>
      <c r="P5" s="43"/>
      <c r="R5" s="50">
        <v>5</v>
      </c>
    </row>
    <row r="6" spans="1:19" s="49" customFormat="1" ht="15.75" customHeight="1" x14ac:dyDescent="0.2">
      <c r="A6" s="50">
        <v>6</v>
      </c>
      <c r="B6" s="51">
        <v>0.85</v>
      </c>
      <c r="C6" s="52">
        <v>1.22</v>
      </c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R6" s="50">
        <v>6</v>
      </c>
    </row>
    <row r="7" spans="1:19" s="49" customFormat="1" ht="15.75" customHeight="1" x14ac:dyDescent="0.2">
      <c r="A7" s="50">
        <v>7</v>
      </c>
      <c r="B7" s="51">
        <v>0.82</v>
      </c>
      <c r="C7" s="52">
        <v>1.19</v>
      </c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R7" s="50">
        <v>7</v>
      </c>
      <c r="S7" s="53"/>
    </row>
    <row r="8" spans="1:19" s="49" customFormat="1" ht="15.75" customHeight="1" x14ac:dyDescent="0.2">
      <c r="A8" s="50">
        <v>8</v>
      </c>
      <c r="B8" s="51">
        <v>0.8</v>
      </c>
      <c r="C8" s="52">
        <v>1.1599999999999999</v>
      </c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R8" s="50">
        <v>8</v>
      </c>
      <c r="S8" s="53"/>
    </row>
    <row r="9" spans="1:19" s="49" customFormat="1" ht="15.75" customHeight="1" x14ac:dyDescent="0.2">
      <c r="A9" s="50">
        <v>9</v>
      </c>
      <c r="B9" s="51">
        <v>0.78</v>
      </c>
      <c r="C9" s="52">
        <v>1.1399999999999999</v>
      </c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R9" s="50">
        <v>9</v>
      </c>
    </row>
    <row r="10" spans="1:19" s="49" customFormat="1" ht="15.75" customHeight="1" x14ac:dyDescent="0.2">
      <c r="A10" s="50">
        <v>10</v>
      </c>
      <c r="B10" s="51">
        <v>0.77</v>
      </c>
      <c r="C10" s="52">
        <v>1.1200000000000001</v>
      </c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R10" s="50">
        <v>10</v>
      </c>
      <c r="S10" s="53"/>
    </row>
    <row r="11" spans="1:19" s="49" customFormat="1" ht="15.75" customHeight="1" x14ac:dyDescent="0.2">
      <c r="A11" s="50">
        <v>12</v>
      </c>
      <c r="B11" s="51">
        <v>0.75</v>
      </c>
      <c r="C11" s="52">
        <v>1.0900000000000001</v>
      </c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R11" s="50">
        <v>12</v>
      </c>
      <c r="S11" s="54"/>
    </row>
    <row r="12" spans="1:19" s="49" customFormat="1" ht="15.75" customHeight="1" x14ac:dyDescent="0.2">
      <c r="A12" s="50">
        <v>14</v>
      </c>
      <c r="B12" s="51">
        <v>0.73</v>
      </c>
      <c r="C12" s="52">
        <v>1.07</v>
      </c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R12" s="50">
        <v>14</v>
      </c>
    </row>
    <row r="13" spans="1:19" s="49" customFormat="1" ht="15.75" customHeight="1" x14ac:dyDescent="0.2">
      <c r="A13" s="50">
        <v>16</v>
      </c>
      <c r="B13" s="51">
        <v>0.71</v>
      </c>
      <c r="C13" s="52">
        <v>1.05</v>
      </c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R13" s="50">
        <v>16</v>
      </c>
    </row>
    <row r="14" spans="1:19" s="49" customFormat="1" ht="15.75" customHeight="1" x14ac:dyDescent="0.2">
      <c r="A14" s="50">
        <v>18</v>
      </c>
      <c r="B14" s="51">
        <v>0.7</v>
      </c>
      <c r="C14" s="52">
        <v>1.04</v>
      </c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R14" s="50">
        <v>18</v>
      </c>
    </row>
    <row r="15" spans="1:19" s="49" customFormat="1" ht="15.75" customHeight="1" x14ac:dyDescent="0.2">
      <c r="A15" s="50">
        <v>20</v>
      </c>
      <c r="B15" s="51">
        <v>0.69</v>
      </c>
      <c r="C15" s="52">
        <v>1.03</v>
      </c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R15" s="50">
        <v>20</v>
      </c>
    </row>
    <row r="16" spans="1:19" s="49" customFormat="1" ht="15.75" customHeight="1" x14ac:dyDescent="0.2">
      <c r="A16" s="50">
        <v>25</v>
      </c>
      <c r="B16" s="51">
        <v>0.67</v>
      </c>
      <c r="C16" s="52">
        <v>1</v>
      </c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R16" s="50">
        <v>25</v>
      </c>
    </row>
    <row r="17" spans="1:18" s="49" customFormat="1" ht="15.75" customHeight="1" x14ac:dyDescent="0.2">
      <c r="A17" s="50">
        <v>30</v>
      </c>
      <c r="B17" s="51">
        <v>0.66</v>
      </c>
      <c r="C17" s="52">
        <v>0.99</v>
      </c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R17" s="50">
        <v>30</v>
      </c>
    </row>
    <row r="18" spans="1:18" s="49" customFormat="1" ht="15.75" customHeight="1" x14ac:dyDescent="0.2">
      <c r="A18" s="50">
        <v>40</v>
      </c>
      <c r="B18" s="51">
        <v>0.64</v>
      </c>
      <c r="C18" s="52">
        <v>0.97</v>
      </c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R18" s="50">
        <v>40</v>
      </c>
    </row>
    <row r="19" spans="1:18" s="49" customFormat="1" ht="15.75" customHeight="1" x14ac:dyDescent="0.2">
      <c r="A19" s="50">
        <v>50</v>
      </c>
      <c r="B19" s="51">
        <v>0.63</v>
      </c>
      <c r="C19" s="52">
        <v>0.96</v>
      </c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R19" s="50">
        <v>50</v>
      </c>
    </row>
    <row r="20" spans="1:18" s="49" customFormat="1" ht="15.75" customHeight="1" x14ac:dyDescent="0.2">
      <c r="A20" s="50">
        <v>100</v>
      </c>
      <c r="B20" s="51">
        <v>0.6</v>
      </c>
      <c r="C20" s="52">
        <v>0.92</v>
      </c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R20" s="50">
        <v>100</v>
      </c>
    </row>
    <row r="21" spans="1:18" s="49" customFormat="1" ht="15.75" customHeight="1" x14ac:dyDescent="0.2">
      <c r="A21" s="50" t="s">
        <v>72</v>
      </c>
      <c r="B21" s="51">
        <v>0.52</v>
      </c>
      <c r="C21" s="52">
        <v>0.84</v>
      </c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R21" s="50">
        <v>101</v>
      </c>
    </row>
    <row r="22" spans="1:18" ht="15" customHeight="1" x14ac:dyDescent="0.2">
      <c r="A22" s="99" t="s">
        <v>73</v>
      </c>
      <c r="B22" s="99"/>
      <c r="C22" s="99"/>
      <c r="D22" s="99"/>
      <c r="E22" s="99"/>
      <c r="F22" s="99"/>
      <c r="G22" s="99"/>
      <c r="H22" s="99"/>
      <c r="I22" s="99"/>
      <c r="J22" s="99"/>
      <c r="K22" s="99"/>
      <c r="L22" s="99"/>
      <c r="M22" s="99"/>
      <c r="N22" s="99"/>
      <c r="O22" s="99"/>
      <c r="P22" s="99"/>
    </row>
    <row r="23" spans="1:18" ht="12.75" customHeight="1" x14ac:dyDescent="0.2">
      <c r="A23" s="99"/>
      <c r="B23" s="99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R23" t="s">
        <v>74</v>
      </c>
    </row>
    <row r="24" spans="1:18" ht="15" customHeight="1" x14ac:dyDescent="0.2">
      <c r="A24" s="99"/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</row>
    <row r="25" spans="1:18" ht="12.75" customHeight="1" x14ac:dyDescent="0.2">
      <c r="J25" s="55"/>
    </row>
    <row r="26" spans="1:18" ht="12.75" customHeight="1" x14ac:dyDescent="0.2">
      <c r="J26" s="55"/>
    </row>
    <row r="27" spans="1:18" ht="12.75" customHeight="1" x14ac:dyDescent="0.2">
      <c r="J27" s="55"/>
    </row>
    <row r="28" spans="1:18" ht="12.75" customHeight="1" x14ac:dyDescent="0.2">
      <c r="J28" s="55"/>
    </row>
    <row r="29" spans="1:18" ht="12.75" customHeight="1" x14ac:dyDescent="0.2">
      <c r="J29" s="55"/>
    </row>
    <row r="30" spans="1:18" ht="12.75" customHeight="1" x14ac:dyDescent="0.2">
      <c r="J30" s="55"/>
    </row>
    <row r="31" spans="1:18" ht="12.75" customHeight="1" x14ac:dyDescent="0.2">
      <c r="J31" s="55"/>
    </row>
    <row r="32" spans="1:18" ht="12.75" customHeight="1" x14ac:dyDescent="0.2">
      <c r="J32" s="55"/>
    </row>
    <row r="33" spans="10:10" ht="12.75" customHeight="1" x14ac:dyDescent="0.2">
      <c r="J33" s="55"/>
    </row>
    <row r="34" spans="10:10" ht="12.75" customHeight="1" x14ac:dyDescent="0.2">
      <c r="J34" s="55"/>
    </row>
    <row r="35" spans="10:10" ht="12.75" customHeight="1" x14ac:dyDescent="0.2">
      <c r="J35" s="55"/>
    </row>
    <row r="36" spans="10:10" ht="12.75" customHeight="1" x14ac:dyDescent="0.2">
      <c r="J36" s="55"/>
    </row>
    <row r="37" spans="10:10" ht="12.75" customHeight="1" x14ac:dyDescent="0.2">
      <c r="J37" s="55"/>
    </row>
    <row r="38" spans="10:10" ht="12.75" customHeight="1" x14ac:dyDescent="0.2">
      <c r="J38" s="55"/>
    </row>
    <row r="39" spans="10:10" ht="12.75" customHeight="1" x14ac:dyDescent="0.2">
      <c r="J39" s="55"/>
    </row>
    <row r="40" spans="10:10" ht="12.75" customHeight="1" x14ac:dyDescent="0.2">
      <c r="J40" s="55"/>
    </row>
    <row r="41" spans="10:10" ht="12.75" customHeight="1" x14ac:dyDescent="0.2">
      <c r="J41" s="55"/>
    </row>
    <row r="42" spans="10:10" ht="12.75" customHeight="1" x14ac:dyDescent="0.2">
      <c r="J42" s="55"/>
    </row>
    <row r="43" spans="10:10" ht="12.75" customHeight="1" x14ac:dyDescent="0.2">
      <c r="J43" s="55"/>
    </row>
    <row r="44" spans="10:10" ht="12.75" customHeight="1" x14ac:dyDescent="0.2">
      <c r="J44" s="55"/>
    </row>
    <row r="45" spans="10:10" ht="12.75" customHeight="1" x14ac:dyDescent="0.2">
      <c r="J45" s="55"/>
    </row>
    <row r="46" spans="10:10" ht="12.75" customHeight="1" x14ac:dyDescent="0.2">
      <c r="J46" s="55"/>
    </row>
    <row r="47" spans="10:10" ht="12.75" customHeight="1" x14ac:dyDescent="0.2">
      <c r="J47" s="55"/>
    </row>
    <row r="48" spans="10:10" ht="12.75" customHeight="1" x14ac:dyDescent="0.2">
      <c r="J48" s="55"/>
    </row>
    <row r="49" spans="10:10" ht="12.75" customHeight="1" x14ac:dyDescent="0.2">
      <c r="J49" s="55"/>
    </row>
    <row r="50" spans="10:10" ht="12.75" customHeight="1" x14ac:dyDescent="0.2">
      <c r="J50" s="55"/>
    </row>
    <row r="51" spans="10:10" ht="12.75" customHeight="1" x14ac:dyDescent="0.2">
      <c r="J51" s="55"/>
    </row>
    <row r="52" spans="10:10" ht="12.75" customHeight="1" x14ac:dyDescent="0.2">
      <c r="J52" s="55"/>
    </row>
    <row r="53" spans="10:10" ht="12.75" customHeight="1" x14ac:dyDescent="0.2">
      <c r="J53" s="55"/>
    </row>
    <row r="54" spans="10:10" ht="12.75" customHeight="1" x14ac:dyDescent="0.2">
      <c r="J54" s="55"/>
    </row>
    <row r="55" spans="10:10" ht="12.75" customHeight="1" x14ac:dyDescent="0.2">
      <c r="J55" s="55"/>
    </row>
    <row r="56" spans="10:10" ht="12.75" customHeight="1" x14ac:dyDescent="0.2">
      <c r="J56" s="55"/>
    </row>
    <row r="57" spans="10:10" ht="12.75" customHeight="1" x14ac:dyDescent="0.2">
      <c r="J57" s="55"/>
    </row>
    <row r="58" spans="10:10" ht="12.75" customHeight="1" x14ac:dyDescent="0.2">
      <c r="J58" s="55"/>
    </row>
    <row r="59" spans="10:10" ht="12.75" customHeight="1" x14ac:dyDescent="0.2">
      <c r="J59" s="55"/>
    </row>
    <row r="60" spans="10:10" ht="12.75" customHeight="1" x14ac:dyDescent="0.2">
      <c r="J60" s="55"/>
    </row>
    <row r="61" spans="10:10" ht="12.75" customHeight="1" x14ac:dyDescent="0.2">
      <c r="J61" s="55"/>
    </row>
    <row r="62" spans="10:10" ht="12.75" customHeight="1" x14ac:dyDescent="0.2">
      <c r="J62" s="55"/>
    </row>
    <row r="63" spans="10:10" ht="12.75" customHeight="1" x14ac:dyDescent="0.2">
      <c r="J63" s="55"/>
    </row>
    <row r="64" spans="10:10" ht="12.75" customHeight="1" x14ac:dyDescent="0.2">
      <c r="J64" s="55"/>
    </row>
    <row r="65" spans="10:10" ht="12.75" customHeight="1" x14ac:dyDescent="0.2">
      <c r="J65" s="55"/>
    </row>
    <row r="66" spans="10:10" ht="12.75" customHeight="1" x14ac:dyDescent="0.2">
      <c r="J66" s="55"/>
    </row>
    <row r="67" spans="10:10" ht="12.75" customHeight="1" x14ac:dyDescent="0.2">
      <c r="J67" s="55"/>
    </row>
    <row r="68" spans="10:10" ht="12.75" customHeight="1" x14ac:dyDescent="0.2">
      <c r="J68" s="55"/>
    </row>
    <row r="69" spans="10:10" ht="12.75" customHeight="1" x14ac:dyDescent="0.2">
      <c r="J69" s="55"/>
    </row>
    <row r="70" spans="10:10" ht="12.75" customHeight="1" x14ac:dyDescent="0.2">
      <c r="J70" s="55"/>
    </row>
    <row r="71" spans="10:10" ht="12.75" customHeight="1" x14ac:dyDescent="0.2">
      <c r="J71" s="55"/>
    </row>
    <row r="72" spans="10:10" ht="12.75" customHeight="1" x14ac:dyDescent="0.2">
      <c r="J72" s="55"/>
    </row>
    <row r="73" spans="10:10" ht="12.75" customHeight="1" x14ac:dyDescent="0.2">
      <c r="J73" s="55"/>
    </row>
    <row r="74" spans="10:10" ht="12.75" customHeight="1" x14ac:dyDescent="0.2">
      <c r="J74" s="55"/>
    </row>
    <row r="75" spans="10:10" ht="12.75" customHeight="1" x14ac:dyDescent="0.2">
      <c r="J75" s="55"/>
    </row>
    <row r="76" spans="10:10" ht="12.75" customHeight="1" x14ac:dyDescent="0.2">
      <c r="J76" s="55"/>
    </row>
    <row r="77" spans="10:10" ht="12.75" customHeight="1" x14ac:dyDescent="0.2">
      <c r="J77" s="55"/>
    </row>
    <row r="78" spans="10:10" ht="12.75" customHeight="1" x14ac:dyDescent="0.2">
      <c r="J78" s="55"/>
    </row>
    <row r="79" spans="10:10" ht="12.75" customHeight="1" x14ac:dyDescent="0.2">
      <c r="J79" s="55"/>
    </row>
    <row r="80" spans="10:10" ht="12.75" customHeight="1" x14ac:dyDescent="0.2">
      <c r="J80" s="55"/>
    </row>
    <row r="81" spans="10:10" ht="12.75" customHeight="1" x14ac:dyDescent="0.2">
      <c r="J81" s="55"/>
    </row>
    <row r="82" spans="10:10" ht="12.75" customHeight="1" x14ac:dyDescent="0.2">
      <c r="J82" s="55"/>
    </row>
    <row r="83" spans="10:10" ht="12.75" customHeight="1" x14ac:dyDescent="0.2">
      <c r="J83" s="55"/>
    </row>
    <row r="84" spans="10:10" ht="12.75" customHeight="1" x14ac:dyDescent="0.2">
      <c r="J84" s="55"/>
    </row>
    <row r="85" spans="10:10" ht="12.75" customHeight="1" x14ac:dyDescent="0.2">
      <c r="J85" s="55"/>
    </row>
    <row r="86" spans="10:10" ht="12.75" customHeight="1" x14ac:dyDescent="0.2">
      <c r="J86" s="55"/>
    </row>
    <row r="87" spans="10:10" ht="12.75" customHeight="1" x14ac:dyDescent="0.2">
      <c r="J87" s="55"/>
    </row>
    <row r="88" spans="10:10" ht="12.75" customHeight="1" x14ac:dyDescent="0.2">
      <c r="J88" s="55"/>
    </row>
    <row r="89" spans="10:10" ht="12.75" customHeight="1" x14ac:dyDescent="0.2">
      <c r="J89" s="55"/>
    </row>
    <row r="90" spans="10:10" ht="12.75" customHeight="1" x14ac:dyDescent="0.2">
      <c r="J90" s="55"/>
    </row>
    <row r="91" spans="10:10" ht="12.75" customHeight="1" x14ac:dyDescent="0.2">
      <c r="J91" s="55"/>
    </row>
    <row r="92" spans="10:10" ht="12.75" customHeight="1" x14ac:dyDescent="0.2">
      <c r="J92" s="55"/>
    </row>
    <row r="93" spans="10:10" ht="12.75" customHeight="1" x14ac:dyDescent="0.2">
      <c r="J93" s="55"/>
    </row>
    <row r="94" spans="10:10" ht="12.75" customHeight="1" x14ac:dyDescent="0.2">
      <c r="J94" s="55"/>
    </row>
    <row r="95" spans="10:10" ht="12.75" customHeight="1" x14ac:dyDescent="0.2">
      <c r="J95" s="55"/>
    </row>
    <row r="96" spans="10:10" ht="12.75" customHeight="1" x14ac:dyDescent="0.2">
      <c r="J96" s="55"/>
    </row>
    <row r="97" spans="10:10" ht="12.75" customHeight="1" x14ac:dyDescent="0.2">
      <c r="J97" s="55"/>
    </row>
    <row r="98" spans="10:10" ht="12.75" customHeight="1" x14ac:dyDescent="0.2">
      <c r="J98" s="55"/>
    </row>
    <row r="99" spans="10:10" ht="12.75" customHeight="1" x14ac:dyDescent="0.2">
      <c r="J99" s="55"/>
    </row>
    <row r="100" spans="10:10" ht="12.75" customHeight="1" x14ac:dyDescent="0.2">
      <c r="J100" s="55"/>
    </row>
    <row r="101" spans="10:10" ht="12.75" customHeight="1" x14ac:dyDescent="0.2">
      <c r="J101" s="55"/>
    </row>
    <row r="102" spans="10:10" ht="12.75" customHeight="1" x14ac:dyDescent="0.2">
      <c r="J102" s="55"/>
    </row>
    <row r="103" spans="10:10" ht="12.75" customHeight="1" x14ac:dyDescent="0.2">
      <c r="J103" s="55"/>
    </row>
    <row r="104" spans="10:10" ht="12.75" customHeight="1" x14ac:dyDescent="0.2">
      <c r="J104" s="55"/>
    </row>
    <row r="105" spans="10:10" ht="12.75" customHeight="1" x14ac:dyDescent="0.2">
      <c r="J105" s="55"/>
    </row>
    <row r="106" spans="10:10" ht="12.75" customHeight="1" x14ac:dyDescent="0.2">
      <c r="J106" s="55"/>
    </row>
    <row r="107" spans="10:10" ht="12.75" customHeight="1" x14ac:dyDescent="0.2">
      <c r="J107" s="55"/>
    </row>
    <row r="108" spans="10:10" ht="12.75" customHeight="1" x14ac:dyDescent="0.2">
      <c r="J108" s="55"/>
    </row>
    <row r="109" spans="10:10" ht="12.75" customHeight="1" x14ac:dyDescent="0.2">
      <c r="J109" s="55"/>
    </row>
    <row r="110" spans="10:10" ht="12.75" customHeight="1" x14ac:dyDescent="0.2">
      <c r="J110" s="55"/>
    </row>
    <row r="111" spans="10:10" ht="12.75" customHeight="1" x14ac:dyDescent="0.2">
      <c r="J111" s="55"/>
    </row>
    <row r="112" spans="10:10" ht="12.75" customHeight="1" x14ac:dyDescent="0.2">
      <c r="J112" s="55"/>
    </row>
    <row r="113" spans="10:10" ht="12.75" customHeight="1" x14ac:dyDescent="0.2">
      <c r="J113" s="55"/>
    </row>
    <row r="114" spans="10:10" ht="12.75" customHeight="1" x14ac:dyDescent="0.2">
      <c r="J114" s="55"/>
    </row>
    <row r="115" spans="10:10" ht="12.75" customHeight="1" x14ac:dyDescent="0.2">
      <c r="J115" s="55"/>
    </row>
    <row r="116" spans="10:10" ht="12.75" customHeight="1" x14ac:dyDescent="0.2">
      <c r="J116" s="55"/>
    </row>
    <row r="117" spans="10:10" ht="12.75" customHeight="1" x14ac:dyDescent="0.2">
      <c r="J117" s="55"/>
    </row>
    <row r="118" spans="10:10" ht="12.75" customHeight="1" x14ac:dyDescent="0.2">
      <c r="J118" s="55"/>
    </row>
    <row r="119" spans="10:10" ht="12.75" customHeight="1" x14ac:dyDescent="0.2">
      <c r="J119" s="55"/>
    </row>
    <row r="120" spans="10:10" ht="12.75" customHeight="1" x14ac:dyDescent="0.2">
      <c r="J120" s="55"/>
    </row>
    <row r="121" spans="10:10" ht="12.75" customHeight="1" x14ac:dyDescent="0.2">
      <c r="J121" s="55"/>
    </row>
    <row r="122" spans="10:10" ht="12.75" customHeight="1" x14ac:dyDescent="0.2">
      <c r="J122" s="55"/>
    </row>
    <row r="123" spans="10:10" ht="12.75" customHeight="1" x14ac:dyDescent="0.2">
      <c r="J123" s="55"/>
    </row>
    <row r="124" spans="10:10" ht="12.75" customHeight="1" x14ac:dyDescent="0.2">
      <c r="J124" s="55"/>
    </row>
    <row r="125" spans="10:10" ht="12.75" customHeight="1" x14ac:dyDescent="0.2">
      <c r="J125" s="55"/>
    </row>
    <row r="126" spans="10:10" ht="12.75" customHeight="1" x14ac:dyDescent="0.2">
      <c r="J126" s="55"/>
    </row>
    <row r="127" spans="10:10" ht="12.75" customHeight="1" x14ac:dyDescent="0.2">
      <c r="J127" s="55"/>
    </row>
    <row r="128" spans="10:10" ht="12.75" customHeight="1" x14ac:dyDescent="0.2">
      <c r="J128" s="55"/>
    </row>
    <row r="129" spans="10:10" ht="12.75" customHeight="1" x14ac:dyDescent="0.2">
      <c r="J129" s="55"/>
    </row>
    <row r="130" spans="10:10" ht="12.75" customHeight="1" x14ac:dyDescent="0.2">
      <c r="J130" s="55"/>
    </row>
    <row r="131" spans="10:10" ht="12.75" customHeight="1" x14ac:dyDescent="0.2">
      <c r="J131" s="55"/>
    </row>
    <row r="132" spans="10:10" ht="12.75" customHeight="1" x14ac:dyDescent="0.2">
      <c r="J132" s="55"/>
    </row>
    <row r="133" spans="10:10" ht="12.75" customHeight="1" x14ac:dyDescent="0.2">
      <c r="J133" s="55"/>
    </row>
    <row r="134" spans="10:10" ht="12.75" customHeight="1" x14ac:dyDescent="0.2">
      <c r="J134" s="55"/>
    </row>
    <row r="135" spans="10:10" ht="12.75" customHeight="1" x14ac:dyDescent="0.2">
      <c r="J135" s="55"/>
    </row>
    <row r="136" spans="10:10" ht="12.75" customHeight="1" x14ac:dyDescent="0.2">
      <c r="J136" s="55"/>
    </row>
    <row r="137" spans="10:10" ht="12.75" customHeight="1" x14ac:dyDescent="0.2">
      <c r="J137" s="55"/>
    </row>
    <row r="138" spans="10:10" ht="12.75" customHeight="1" x14ac:dyDescent="0.2">
      <c r="J138" s="55"/>
    </row>
    <row r="139" spans="10:10" ht="12.75" customHeight="1" x14ac:dyDescent="0.2">
      <c r="J139" s="55"/>
    </row>
    <row r="140" spans="10:10" ht="12.75" customHeight="1" x14ac:dyDescent="0.2">
      <c r="J140" s="55"/>
    </row>
    <row r="141" spans="10:10" ht="12.75" customHeight="1" x14ac:dyDescent="0.2">
      <c r="J141" s="55"/>
    </row>
    <row r="142" spans="10:10" ht="12.75" customHeight="1" x14ac:dyDescent="0.2">
      <c r="J142" s="55"/>
    </row>
    <row r="143" spans="10:10" ht="12.75" customHeight="1" x14ac:dyDescent="0.2">
      <c r="J143" s="55"/>
    </row>
    <row r="144" spans="10:10" ht="12.75" customHeight="1" x14ac:dyDescent="0.2">
      <c r="J144" s="55"/>
    </row>
    <row r="145" spans="10:10" ht="12.75" customHeight="1" x14ac:dyDescent="0.2">
      <c r="J145" s="55"/>
    </row>
    <row r="146" spans="10:10" ht="12.75" customHeight="1" x14ac:dyDescent="0.2">
      <c r="J146" s="55"/>
    </row>
    <row r="147" spans="10:10" ht="12.75" customHeight="1" x14ac:dyDescent="0.2">
      <c r="J147" s="55"/>
    </row>
    <row r="148" spans="10:10" ht="12.75" customHeight="1" x14ac:dyDescent="0.2">
      <c r="J148" s="55"/>
    </row>
    <row r="149" spans="10:10" ht="12.75" customHeight="1" x14ac:dyDescent="0.2">
      <c r="J149" s="55"/>
    </row>
    <row r="150" spans="10:10" ht="12.75" customHeight="1" x14ac:dyDescent="0.2">
      <c r="J150" s="55"/>
    </row>
    <row r="151" spans="10:10" ht="12.75" customHeight="1" x14ac:dyDescent="0.2">
      <c r="J151" s="55"/>
    </row>
    <row r="152" spans="10:10" ht="12.75" customHeight="1" x14ac:dyDescent="0.2">
      <c r="J152" s="55"/>
    </row>
    <row r="153" spans="10:10" ht="12.75" customHeight="1" x14ac:dyDescent="0.2">
      <c r="J153" s="55"/>
    </row>
    <row r="154" spans="10:10" ht="12.75" customHeight="1" x14ac:dyDescent="0.2">
      <c r="J154" s="55"/>
    </row>
    <row r="155" spans="10:10" ht="12.75" customHeight="1" x14ac:dyDescent="0.2">
      <c r="J155" s="55"/>
    </row>
    <row r="156" spans="10:10" ht="12.75" customHeight="1" x14ac:dyDescent="0.2">
      <c r="J156" s="55"/>
    </row>
    <row r="157" spans="10:10" ht="12.75" customHeight="1" x14ac:dyDescent="0.2">
      <c r="J157" s="55"/>
    </row>
    <row r="158" spans="10:10" ht="12.75" customHeight="1" x14ac:dyDescent="0.2">
      <c r="J158" s="55"/>
    </row>
    <row r="159" spans="10:10" ht="12.75" customHeight="1" x14ac:dyDescent="0.2">
      <c r="J159" s="55"/>
    </row>
    <row r="160" spans="10:10" ht="12.75" customHeight="1" x14ac:dyDescent="0.2">
      <c r="J160" s="55"/>
    </row>
    <row r="161" spans="10:10" ht="12.75" customHeight="1" x14ac:dyDescent="0.2">
      <c r="J161" s="55"/>
    </row>
    <row r="162" spans="10:10" ht="12.75" customHeight="1" x14ac:dyDescent="0.2">
      <c r="J162" s="55"/>
    </row>
    <row r="163" spans="10:10" ht="12.75" customHeight="1" x14ac:dyDescent="0.2">
      <c r="J163" s="55"/>
    </row>
    <row r="164" spans="10:10" ht="12.75" customHeight="1" x14ac:dyDescent="0.2">
      <c r="J164" s="55"/>
    </row>
    <row r="165" spans="10:10" ht="12.75" customHeight="1" x14ac:dyDescent="0.2">
      <c r="J165" s="55"/>
    </row>
    <row r="166" spans="10:10" ht="12.75" customHeight="1" x14ac:dyDescent="0.2">
      <c r="J166" s="55"/>
    </row>
    <row r="167" spans="10:10" ht="12.75" customHeight="1" x14ac:dyDescent="0.2">
      <c r="J167" s="55"/>
    </row>
    <row r="168" spans="10:10" ht="12.75" customHeight="1" x14ac:dyDescent="0.2">
      <c r="J168" s="55"/>
    </row>
    <row r="169" spans="10:10" ht="12.75" customHeight="1" x14ac:dyDescent="0.2">
      <c r="J169" s="55"/>
    </row>
    <row r="170" spans="10:10" ht="12.75" customHeight="1" x14ac:dyDescent="0.2">
      <c r="J170" s="55"/>
    </row>
    <row r="171" spans="10:10" ht="12.75" customHeight="1" x14ac:dyDescent="0.2">
      <c r="J171" s="55"/>
    </row>
    <row r="172" spans="10:10" ht="12.75" customHeight="1" x14ac:dyDescent="0.2">
      <c r="J172" s="55"/>
    </row>
    <row r="173" spans="10:10" ht="12.75" customHeight="1" x14ac:dyDescent="0.2">
      <c r="J173" s="55"/>
    </row>
    <row r="174" spans="10:10" ht="12.75" customHeight="1" x14ac:dyDescent="0.2">
      <c r="J174" s="55"/>
    </row>
    <row r="175" spans="10:10" ht="12.75" customHeight="1" x14ac:dyDescent="0.2">
      <c r="J175" s="55"/>
    </row>
    <row r="176" spans="10:10" ht="12.75" customHeight="1" x14ac:dyDescent="0.2">
      <c r="J176" s="55"/>
    </row>
    <row r="177" spans="10:10" ht="12.75" customHeight="1" x14ac:dyDescent="0.2">
      <c r="J177" s="55"/>
    </row>
    <row r="178" spans="10:10" ht="12.75" customHeight="1" x14ac:dyDescent="0.2">
      <c r="J178" s="55"/>
    </row>
    <row r="179" spans="10:10" ht="12.75" customHeight="1" x14ac:dyDescent="0.2">
      <c r="J179" s="55"/>
    </row>
    <row r="180" spans="10:10" ht="12.75" customHeight="1" x14ac:dyDescent="0.2">
      <c r="J180" s="55"/>
    </row>
    <row r="181" spans="10:10" ht="12.75" customHeight="1" x14ac:dyDescent="0.2">
      <c r="J181" s="55"/>
    </row>
    <row r="182" spans="10:10" ht="12.75" customHeight="1" x14ac:dyDescent="0.2">
      <c r="J182" s="55"/>
    </row>
    <row r="183" spans="10:10" ht="12.75" customHeight="1" x14ac:dyDescent="0.2">
      <c r="J183" s="55"/>
    </row>
    <row r="184" spans="10:10" ht="12.75" customHeight="1" x14ac:dyDescent="0.2">
      <c r="J184" s="55"/>
    </row>
    <row r="185" spans="10:10" ht="12.75" customHeight="1" x14ac:dyDescent="0.2">
      <c r="J185" s="55"/>
    </row>
    <row r="186" spans="10:10" ht="12.75" customHeight="1" x14ac:dyDescent="0.2">
      <c r="J186" s="55"/>
    </row>
    <row r="187" spans="10:10" ht="12.75" customHeight="1" x14ac:dyDescent="0.2">
      <c r="J187" s="55"/>
    </row>
    <row r="188" spans="10:10" ht="12.75" customHeight="1" x14ac:dyDescent="0.2">
      <c r="J188" s="55"/>
    </row>
    <row r="189" spans="10:10" ht="12.75" customHeight="1" x14ac:dyDescent="0.2">
      <c r="J189" s="55"/>
    </row>
    <row r="190" spans="10:10" ht="12.75" customHeight="1" x14ac:dyDescent="0.2">
      <c r="J190" s="55"/>
    </row>
    <row r="191" spans="10:10" ht="12.75" customHeight="1" x14ac:dyDescent="0.2">
      <c r="J191" s="55"/>
    </row>
    <row r="192" spans="10:10" ht="12.75" customHeight="1" x14ac:dyDescent="0.2">
      <c r="J192" s="55"/>
    </row>
    <row r="193" spans="10:10" ht="12.75" customHeight="1" x14ac:dyDescent="0.2">
      <c r="J193" s="55"/>
    </row>
    <row r="194" spans="10:10" ht="12.75" customHeight="1" x14ac:dyDescent="0.2">
      <c r="J194" s="55"/>
    </row>
    <row r="195" spans="10:10" ht="12.75" customHeight="1" x14ac:dyDescent="0.2">
      <c r="J195" s="55"/>
    </row>
    <row r="196" spans="10:10" ht="12.75" customHeight="1" x14ac:dyDescent="0.2">
      <c r="J196" s="55"/>
    </row>
    <row r="197" spans="10:10" ht="12.75" customHeight="1" x14ac:dyDescent="0.2">
      <c r="J197" s="55"/>
    </row>
    <row r="198" spans="10:10" ht="12.75" customHeight="1" x14ac:dyDescent="0.2">
      <c r="J198" s="55"/>
    </row>
    <row r="199" spans="10:10" ht="12.75" customHeight="1" x14ac:dyDescent="0.2">
      <c r="J199" s="55"/>
    </row>
    <row r="200" spans="10:10" ht="12.75" customHeight="1" x14ac:dyDescent="0.2">
      <c r="J200" s="55"/>
    </row>
    <row r="201" spans="10:10" ht="12.75" customHeight="1" x14ac:dyDescent="0.2">
      <c r="J201" s="55"/>
    </row>
    <row r="202" spans="10:10" ht="12.75" customHeight="1" x14ac:dyDescent="0.2">
      <c r="J202" s="55"/>
    </row>
    <row r="203" spans="10:10" ht="12.75" customHeight="1" x14ac:dyDescent="0.2">
      <c r="J203" s="55"/>
    </row>
    <row r="204" spans="10:10" ht="12.75" customHeight="1" x14ac:dyDescent="0.2">
      <c r="J204" s="55"/>
    </row>
    <row r="205" spans="10:10" ht="12.75" customHeight="1" x14ac:dyDescent="0.2">
      <c r="J205" s="55"/>
    </row>
    <row r="206" spans="10:10" ht="12.75" customHeight="1" x14ac:dyDescent="0.2">
      <c r="J206" s="55"/>
    </row>
    <row r="207" spans="10:10" ht="12.75" customHeight="1" x14ac:dyDescent="0.2">
      <c r="J207" s="55"/>
    </row>
    <row r="208" spans="10:10" ht="12.75" customHeight="1" x14ac:dyDescent="0.2">
      <c r="J208" s="55"/>
    </row>
    <row r="209" spans="10:10" ht="12.75" customHeight="1" x14ac:dyDescent="0.2">
      <c r="J209" s="55"/>
    </row>
    <row r="210" spans="10:10" ht="12.75" customHeight="1" x14ac:dyDescent="0.2">
      <c r="J210" s="55"/>
    </row>
    <row r="211" spans="10:10" ht="12.75" customHeight="1" x14ac:dyDescent="0.2">
      <c r="J211" s="55"/>
    </row>
    <row r="212" spans="10:10" ht="12.75" customHeight="1" x14ac:dyDescent="0.2">
      <c r="J212" s="55"/>
    </row>
    <row r="213" spans="10:10" ht="12.75" customHeight="1" x14ac:dyDescent="0.2">
      <c r="J213" s="55"/>
    </row>
    <row r="214" spans="10:10" ht="12.75" customHeight="1" x14ac:dyDescent="0.2">
      <c r="J214" s="55"/>
    </row>
    <row r="215" spans="10:10" ht="12.75" customHeight="1" x14ac:dyDescent="0.2">
      <c r="J215" s="55"/>
    </row>
    <row r="216" spans="10:10" ht="12.75" customHeight="1" x14ac:dyDescent="0.2">
      <c r="J216" s="55"/>
    </row>
    <row r="217" spans="10:10" ht="12.75" customHeight="1" x14ac:dyDescent="0.2">
      <c r="J217" s="55"/>
    </row>
    <row r="218" spans="10:10" ht="12.75" customHeight="1" x14ac:dyDescent="0.2">
      <c r="J218" s="55"/>
    </row>
    <row r="219" spans="10:10" ht="12.75" customHeight="1" x14ac:dyDescent="0.2">
      <c r="J219" s="55"/>
    </row>
    <row r="220" spans="10:10" ht="12.75" customHeight="1" x14ac:dyDescent="0.2">
      <c r="J220" s="55"/>
    </row>
    <row r="221" spans="10:10" ht="12.75" customHeight="1" x14ac:dyDescent="0.2">
      <c r="J221" s="55"/>
    </row>
    <row r="222" spans="10:10" ht="12.75" customHeight="1" x14ac:dyDescent="0.2">
      <c r="J222" s="55"/>
    </row>
    <row r="223" spans="10:10" ht="12.75" customHeight="1" x14ac:dyDescent="0.2">
      <c r="J223" s="55"/>
    </row>
    <row r="224" spans="10:10" ht="12.75" customHeight="1" x14ac:dyDescent="0.2">
      <c r="J224" s="55"/>
    </row>
    <row r="225" spans="10:10" ht="12.75" customHeight="1" x14ac:dyDescent="0.2">
      <c r="J225" s="55"/>
    </row>
    <row r="226" spans="10:10" ht="12.75" customHeight="1" x14ac:dyDescent="0.2">
      <c r="J226" s="55"/>
    </row>
    <row r="227" spans="10:10" ht="12.75" customHeight="1" x14ac:dyDescent="0.2">
      <c r="J227" s="55"/>
    </row>
    <row r="228" spans="10:10" ht="12.75" customHeight="1" x14ac:dyDescent="0.2">
      <c r="J228" s="55"/>
    </row>
    <row r="229" spans="10:10" ht="12.75" customHeight="1" x14ac:dyDescent="0.2">
      <c r="J229" s="55"/>
    </row>
    <row r="230" spans="10:10" ht="12.75" customHeight="1" x14ac:dyDescent="0.2">
      <c r="J230" s="55"/>
    </row>
    <row r="231" spans="10:10" ht="12.75" customHeight="1" x14ac:dyDescent="0.2">
      <c r="J231" s="55"/>
    </row>
    <row r="232" spans="10:10" ht="12.75" customHeight="1" x14ac:dyDescent="0.2">
      <c r="J232" s="55"/>
    </row>
    <row r="233" spans="10:10" ht="12.75" customHeight="1" x14ac:dyDescent="0.2">
      <c r="J233" s="55"/>
    </row>
    <row r="234" spans="10:10" ht="12.75" customHeight="1" x14ac:dyDescent="0.2">
      <c r="J234" s="55"/>
    </row>
    <row r="235" spans="10:10" ht="12.75" customHeight="1" x14ac:dyDescent="0.2">
      <c r="J235" s="55"/>
    </row>
    <row r="236" spans="10:10" ht="12.75" customHeight="1" x14ac:dyDescent="0.2">
      <c r="J236" s="55"/>
    </row>
    <row r="237" spans="10:10" ht="12.75" customHeight="1" x14ac:dyDescent="0.2">
      <c r="J237" s="55"/>
    </row>
    <row r="238" spans="10:10" ht="12.75" customHeight="1" x14ac:dyDescent="0.2">
      <c r="J238" s="55"/>
    </row>
    <row r="239" spans="10:10" ht="12.75" customHeight="1" x14ac:dyDescent="0.2">
      <c r="J239" s="55"/>
    </row>
    <row r="240" spans="10:10" ht="12.75" customHeight="1" x14ac:dyDescent="0.2">
      <c r="J240" s="55"/>
    </row>
    <row r="241" spans="10:10" ht="12.75" customHeight="1" x14ac:dyDescent="0.2">
      <c r="J241" s="55"/>
    </row>
    <row r="242" spans="10:10" ht="12.75" customHeight="1" x14ac:dyDescent="0.2">
      <c r="J242" s="55"/>
    </row>
    <row r="243" spans="10:10" ht="12.75" customHeight="1" x14ac:dyDescent="0.2">
      <c r="J243" s="55"/>
    </row>
    <row r="244" spans="10:10" ht="12.75" customHeight="1" x14ac:dyDescent="0.2">
      <c r="J244" s="55"/>
    </row>
    <row r="245" spans="10:10" ht="12.75" customHeight="1" x14ac:dyDescent="0.2">
      <c r="J245" s="55"/>
    </row>
    <row r="246" spans="10:10" ht="12.75" customHeight="1" x14ac:dyDescent="0.2">
      <c r="J246" s="55"/>
    </row>
    <row r="247" spans="10:10" ht="12.75" customHeight="1" x14ac:dyDescent="0.2">
      <c r="J247" s="55"/>
    </row>
    <row r="248" spans="10:10" ht="12.75" customHeight="1" x14ac:dyDescent="0.2">
      <c r="J248" s="55"/>
    </row>
    <row r="249" spans="10:10" ht="12.75" customHeight="1" x14ac:dyDescent="0.2">
      <c r="J249" s="55"/>
    </row>
    <row r="250" spans="10:10" ht="12.75" customHeight="1" x14ac:dyDescent="0.2">
      <c r="J250" s="55"/>
    </row>
    <row r="251" spans="10:10" ht="12.75" customHeight="1" x14ac:dyDescent="0.2">
      <c r="J251" s="55"/>
    </row>
    <row r="252" spans="10:10" ht="12.75" customHeight="1" x14ac:dyDescent="0.2">
      <c r="J252" s="55"/>
    </row>
    <row r="253" spans="10:10" ht="12.75" customHeight="1" x14ac:dyDescent="0.2">
      <c r="J253" s="55"/>
    </row>
    <row r="254" spans="10:10" ht="12.75" customHeight="1" x14ac:dyDescent="0.2">
      <c r="J254" s="55"/>
    </row>
    <row r="255" spans="10:10" ht="12.75" customHeight="1" x14ac:dyDescent="0.2">
      <c r="J255" s="55"/>
    </row>
    <row r="256" spans="10:10" ht="12.75" customHeight="1" x14ac:dyDescent="0.2">
      <c r="J256" s="55"/>
    </row>
    <row r="257" spans="10:10" ht="12.75" customHeight="1" x14ac:dyDescent="0.2">
      <c r="J257" s="55"/>
    </row>
    <row r="258" spans="10:10" ht="12.75" customHeight="1" x14ac:dyDescent="0.2">
      <c r="J258" s="55"/>
    </row>
    <row r="259" spans="10:10" ht="12.75" customHeight="1" x14ac:dyDescent="0.2">
      <c r="J259" s="55"/>
    </row>
    <row r="260" spans="10:10" ht="12.75" customHeight="1" x14ac:dyDescent="0.2">
      <c r="J260" s="55"/>
    </row>
    <row r="261" spans="10:10" ht="12.75" customHeight="1" x14ac:dyDescent="0.2">
      <c r="J261" s="55"/>
    </row>
    <row r="262" spans="10:10" ht="12.75" customHeight="1" x14ac:dyDescent="0.2">
      <c r="J262" s="55"/>
    </row>
    <row r="263" spans="10:10" ht="12.75" customHeight="1" x14ac:dyDescent="0.2">
      <c r="J263" s="55"/>
    </row>
    <row r="264" spans="10:10" ht="12.75" customHeight="1" x14ac:dyDescent="0.2">
      <c r="J264" s="55"/>
    </row>
    <row r="265" spans="10:10" ht="12.75" customHeight="1" x14ac:dyDescent="0.2">
      <c r="J265" s="55"/>
    </row>
    <row r="266" spans="10:10" ht="12.75" customHeight="1" x14ac:dyDescent="0.2">
      <c r="J266" s="55"/>
    </row>
    <row r="267" spans="10:10" ht="12.75" customHeight="1" x14ac:dyDescent="0.2">
      <c r="J267" s="55"/>
    </row>
    <row r="268" spans="10:10" ht="12.75" customHeight="1" x14ac:dyDescent="0.2">
      <c r="J268" s="55"/>
    </row>
    <row r="269" spans="10:10" ht="12.75" customHeight="1" x14ac:dyDescent="0.2">
      <c r="J269" s="55"/>
    </row>
    <row r="270" spans="10:10" ht="12.75" customHeight="1" x14ac:dyDescent="0.2">
      <c r="J270" s="55"/>
    </row>
    <row r="271" spans="10:10" ht="12.75" customHeight="1" x14ac:dyDescent="0.2">
      <c r="J271" s="55"/>
    </row>
    <row r="272" spans="10:10" ht="12.75" customHeight="1" x14ac:dyDescent="0.2">
      <c r="J272" s="55"/>
    </row>
    <row r="273" spans="10:10" ht="12.75" customHeight="1" x14ac:dyDescent="0.2">
      <c r="J273" s="55"/>
    </row>
    <row r="274" spans="10:10" ht="12.75" customHeight="1" x14ac:dyDescent="0.2">
      <c r="J274" s="55"/>
    </row>
    <row r="275" spans="10:10" ht="12.75" customHeight="1" x14ac:dyDescent="0.2">
      <c r="J275" s="55"/>
    </row>
    <row r="276" spans="10:10" ht="12.75" customHeight="1" x14ac:dyDescent="0.2">
      <c r="J276" s="55"/>
    </row>
    <row r="277" spans="10:10" ht="12.75" customHeight="1" x14ac:dyDescent="0.2">
      <c r="J277" s="55"/>
    </row>
    <row r="278" spans="10:10" ht="12.75" customHeight="1" x14ac:dyDescent="0.2">
      <c r="J278" s="55"/>
    </row>
    <row r="279" spans="10:10" ht="12.75" customHeight="1" x14ac:dyDescent="0.2">
      <c r="J279" s="55"/>
    </row>
    <row r="280" spans="10:10" ht="12.75" customHeight="1" x14ac:dyDescent="0.2">
      <c r="J280" s="55"/>
    </row>
    <row r="281" spans="10:10" ht="12.75" customHeight="1" x14ac:dyDescent="0.2">
      <c r="J281" s="55"/>
    </row>
    <row r="282" spans="10:10" ht="12.75" customHeight="1" x14ac:dyDescent="0.2">
      <c r="J282" s="55"/>
    </row>
    <row r="283" spans="10:10" ht="12.75" customHeight="1" x14ac:dyDescent="0.2">
      <c r="J283" s="55"/>
    </row>
    <row r="284" spans="10:10" ht="12.75" customHeight="1" x14ac:dyDescent="0.2">
      <c r="J284" s="55"/>
    </row>
    <row r="285" spans="10:10" ht="12.75" customHeight="1" x14ac:dyDescent="0.2">
      <c r="J285" s="55"/>
    </row>
    <row r="286" spans="10:10" ht="12.75" customHeight="1" x14ac:dyDescent="0.2">
      <c r="J286" s="55"/>
    </row>
    <row r="287" spans="10:10" ht="12.75" customHeight="1" x14ac:dyDescent="0.2">
      <c r="J287" s="55"/>
    </row>
    <row r="288" spans="10:10" ht="12.75" customHeight="1" x14ac:dyDescent="0.2">
      <c r="J288" s="55"/>
    </row>
    <row r="289" spans="10:10" ht="12.75" customHeight="1" x14ac:dyDescent="0.2">
      <c r="J289" s="55"/>
    </row>
    <row r="290" spans="10:10" ht="12.75" customHeight="1" x14ac:dyDescent="0.2">
      <c r="J290" s="55"/>
    </row>
    <row r="291" spans="10:10" ht="12.75" customHeight="1" x14ac:dyDescent="0.2">
      <c r="J291" s="55"/>
    </row>
    <row r="292" spans="10:10" ht="12.75" customHeight="1" x14ac:dyDescent="0.2">
      <c r="J292" s="55"/>
    </row>
    <row r="293" spans="10:10" ht="12.75" customHeight="1" x14ac:dyDescent="0.2">
      <c r="J293" s="55"/>
    </row>
    <row r="294" spans="10:10" ht="12.75" customHeight="1" x14ac:dyDescent="0.2">
      <c r="J294" s="55"/>
    </row>
    <row r="295" spans="10:10" ht="12.75" customHeight="1" x14ac:dyDescent="0.2">
      <c r="J295" s="55"/>
    </row>
    <row r="296" spans="10:10" ht="12.75" customHeight="1" x14ac:dyDescent="0.2">
      <c r="J296" s="55"/>
    </row>
    <row r="297" spans="10:10" ht="12.75" customHeight="1" x14ac:dyDescent="0.2">
      <c r="J297" s="55"/>
    </row>
    <row r="298" spans="10:10" ht="12.75" customHeight="1" x14ac:dyDescent="0.2">
      <c r="J298" s="55"/>
    </row>
    <row r="299" spans="10:10" ht="12.75" customHeight="1" x14ac:dyDescent="0.2">
      <c r="J299" s="55"/>
    </row>
    <row r="300" spans="10:10" ht="12.75" customHeight="1" x14ac:dyDescent="0.2">
      <c r="J300" s="55"/>
    </row>
    <row r="301" spans="10:10" ht="12.75" customHeight="1" x14ac:dyDescent="0.2">
      <c r="J301" s="55"/>
    </row>
    <row r="302" spans="10:10" ht="12.75" customHeight="1" x14ac:dyDescent="0.2">
      <c r="J302" s="55"/>
    </row>
    <row r="303" spans="10:10" ht="12.75" customHeight="1" x14ac:dyDescent="0.2">
      <c r="J303" s="55"/>
    </row>
    <row r="304" spans="10:10" ht="12.75" customHeight="1" x14ac:dyDescent="0.2">
      <c r="J304" s="55"/>
    </row>
    <row r="305" spans="10:10" ht="12.75" customHeight="1" x14ac:dyDescent="0.2">
      <c r="J305" s="55"/>
    </row>
    <row r="306" spans="10:10" ht="12.75" customHeight="1" x14ac:dyDescent="0.2">
      <c r="J306" s="55"/>
    </row>
    <row r="307" spans="10:10" ht="12.75" customHeight="1" x14ac:dyDescent="0.2">
      <c r="J307" s="55"/>
    </row>
    <row r="308" spans="10:10" ht="12.75" customHeight="1" x14ac:dyDescent="0.2">
      <c r="J308" s="55"/>
    </row>
    <row r="309" spans="10:10" ht="12.75" customHeight="1" x14ac:dyDescent="0.2">
      <c r="J309" s="55"/>
    </row>
    <row r="310" spans="10:10" ht="12.75" customHeight="1" x14ac:dyDescent="0.2">
      <c r="J310" s="55"/>
    </row>
    <row r="311" spans="10:10" ht="12.75" customHeight="1" x14ac:dyDescent="0.2">
      <c r="J311" s="55"/>
    </row>
    <row r="312" spans="10:10" ht="12.75" customHeight="1" x14ac:dyDescent="0.2">
      <c r="J312" s="55"/>
    </row>
    <row r="313" spans="10:10" ht="12.75" customHeight="1" x14ac:dyDescent="0.2">
      <c r="J313" s="55"/>
    </row>
    <row r="314" spans="10:10" ht="12.75" customHeight="1" x14ac:dyDescent="0.2">
      <c r="J314" s="55"/>
    </row>
    <row r="315" spans="10:10" ht="12.75" customHeight="1" x14ac:dyDescent="0.2">
      <c r="J315" s="55"/>
    </row>
    <row r="316" spans="10:10" ht="12.75" customHeight="1" x14ac:dyDescent="0.2">
      <c r="J316" s="55"/>
    </row>
    <row r="317" spans="10:10" ht="12.75" customHeight="1" x14ac:dyDescent="0.2">
      <c r="J317" s="55"/>
    </row>
    <row r="318" spans="10:10" ht="12.75" customHeight="1" x14ac:dyDescent="0.2">
      <c r="J318" s="55"/>
    </row>
    <row r="319" spans="10:10" ht="12.75" customHeight="1" x14ac:dyDescent="0.2">
      <c r="J319" s="55"/>
    </row>
    <row r="320" spans="10:10" ht="12.75" customHeight="1" x14ac:dyDescent="0.2">
      <c r="J320" s="55"/>
    </row>
    <row r="321" spans="10:10" ht="12.75" customHeight="1" x14ac:dyDescent="0.2">
      <c r="J321" s="55"/>
    </row>
    <row r="322" spans="10:10" ht="12.75" customHeight="1" x14ac:dyDescent="0.2">
      <c r="J322" s="55"/>
    </row>
    <row r="323" spans="10:10" ht="12.75" customHeight="1" x14ac:dyDescent="0.2">
      <c r="J323" s="55"/>
    </row>
    <row r="324" spans="10:10" ht="12.75" customHeight="1" x14ac:dyDescent="0.2">
      <c r="J324" s="55"/>
    </row>
    <row r="325" spans="10:10" ht="12.75" customHeight="1" x14ac:dyDescent="0.2">
      <c r="J325" s="55"/>
    </row>
    <row r="326" spans="10:10" ht="12.75" customHeight="1" x14ac:dyDescent="0.2">
      <c r="J326" s="55"/>
    </row>
    <row r="327" spans="10:10" ht="12.75" customHeight="1" x14ac:dyDescent="0.2">
      <c r="J327" s="55"/>
    </row>
    <row r="328" spans="10:10" ht="12.75" customHeight="1" x14ac:dyDescent="0.2">
      <c r="J328" s="55"/>
    </row>
    <row r="329" spans="10:10" ht="12.75" customHeight="1" x14ac:dyDescent="0.2">
      <c r="J329" s="55"/>
    </row>
    <row r="330" spans="10:10" ht="12.75" customHeight="1" x14ac:dyDescent="0.2">
      <c r="J330" s="55"/>
    </row>
    <row r="331" spans="10:10" ht="12.75" customHeight="1" x14ac:dyDescent="0.2">
      <c r="J331" s="55"/>
    </row>
    <row r="332" spans="10:10" ht="12.75" customHeight="1" x14ac:dyDescent="0.2">
      <c r="J332" s="55"/>
    </row>
    <row r="333" spans="10:10" ht="12.75" customHeight="1" x14ac:dyDescent="0.2">
      <c r="J333" s="55"/>
    </row>
    <row r="334" spans="10:10" ht="12.75" customHeight="1" x14ac:dyDescent="0.2">
      <c r="J334" s="55"/>
    </row>
    <row r="335" spans="10:10" ht="12.75" customHeight="1" x14ac:dyDescent="0.2">
      <c r="J335" s="55"/>
    </row>
    <row r="336" spans="10:10" ht="12.75" customHeight="1" x14ac:dyDescent="0.2">
      <c r="J336" s="55"/>
    </row>
    <row r="337" spans="10:10" ht="12.75" customHeight="1" x14ac:dyDescent="0.2">
      <c r="J337" s="55"/>
    </row>
    <row r="338" spans="10:10" ht="12.75" customHeight="1" x14ac:dyDescent="0.2">
      <c r="J338" s="55"/>
    </row>
    <row r="339" spans="10:10" ht="12.75" customHeight="1" x14ac:dyDescent="0.2">
      <c r="J339" s="55"/>
    </row>
    <row r="340" spans="10:10" ht="12.75" customHeight="1" x14ac:dyDescent="0.2">
      <c r="J340" s="55"/>
    </row>
    <row r="341" spans="10:10" ht="12.75" customHeight="1" x14ac:dyDescent="0.2">
      <c r="J341" s="55"/>
    </row>
    <row r="342" spans="10:10" ht="12.75" customHeight="1" x14ac:dyDescent="0.2">
      <c r="J342" s="55"/>
    </row>
    <row r="343" spans="10:10" ht="12.75" customHeight="1" x14ac:dyDescent="0.2">
      <c r="J343" s="55"/>
    </row>
    <row r="344" spans="10:10" ht="12.75" customHeight="1" x14ac:dyDescent="0.2">
      <c r="J344" s="55"/>
    </row>
    <row r="345" spans="10:10" ht="12.75" customHeight="1" x14ac:dyDescent="0.2">
      <c r="J345" s="55"/>
    </row>
    <row r="346" spans="10:10" ht="12.75" customHeight="1" x14ac:dyDescent="0.2">
      <c r="J346" s="55"/>
    </row>
    <row r="347" spans="10:10" ht="12.75" customHeight="1" x14ac:dyDescent="0.2">
      <c r="J347" s="55"/>
    </row>
    <row r="348" spans="10:10" ht="12.75" customHeight="1" x14ac:dyDescent="0.2">
      <c r="J348" s="55"/>
    </row>
    <row r="349" spans="10:10" ht="12.75" customHeight="1" x14ac:dyDescent="0.2">
      <c r="J349" s="55"/>
    </row>
    <row r="350" spans="10:10" ht="12.75" customHeight="1" x14ac:dyDescent="0.2">
      <c r="J350" s="55"/>
    </row>
    <row r="351" spans="10:10" ht="12.75" customHeight="1" x14ac:dyDescent="0.2">
      <c r="J351" s="55"/>
    </row>
    <row r="352" spans="10:10" ht="12.75" customHeight="1" x14ac:dyDescent="0.2">
      <c r="J352" s="55"/>
    </row>
    <row r="353" spans="10:10" ht="12.75" customHeight="1" x14ac:dyDescent="0.2">
      <c r="J353" s="55"/>
    </row>
    <row r="354" spans="10:10" ht="12.75" customHeight="1" x14ac:dyDescent="0.2">
      <c r="J354" s="55"/>
    </row>
    <row r="355" spans="10:10" ht="12.75" customHeight="1" x14ac:dyDescent="0.2">
      <c r="J355" s="55"/>
    </row>
    <row r="356" spans="10:10" ht="12.75" customHeight="1" x14ac:dyDescent="0.2">
      <c r="J356" s="55"/>
    </row>
    <row r="357" spans="10:10" ht="12.75" customHeight="1" x14ac:dyDescent="0.2">
      <c r="J357" s="55"/>
    </row>
    <row r="358" spans="10:10" ht="12.75" customHeight="1" x14ac:dyDescent="0.2">
      <c r="J358" s="55"/>
    </row>
    <row r="359" spans="10:10" ht="12.75" customHeight="1" x14ac:dyDescent="0.2">
      <c r="J359" s="55"/>
    </row>
    <row r="360" spans="10:10" ht="12.75" customHeight="1" x14ac:dyDescent="0.2">
      <c r="J360" s="55"/>
    </row>
    <row r="361" spans="10:10" ht="12.75" customHeight="1" x14ac:dyDescent="0.2">
      <c r="J361" s="55"/>
    </row>
    <row r="362" spans="10:10" ht="12.75" customHeight="1" x14ac:dyDescent="0.2">
      <c r="J362" s="55"/>
    </row>
    <row r="363" spans="10:10" ht="12.75" customHeight="1" x14ac:dyDescent="0.2">
      <c r="J363" s="55"/>
    </row>
    <row r="364" spans="10:10" ht="12.75" customHeight="1" x14ac:dyDescent="0.2">
      <c r="J364" s="55"/>
    </row>
    <row r="365" spans="10:10" ht="12.75" customHeight="1" x14ac:dyDescent="0.2">
      <c r="J365" s="55"/>
    </row>
    <row r="366" spans="10:10" ht="12.75" customHeight="1" x14ac:dyDescent="0.2">
      <c r="J366" s="55"/>
    </row>
    <row r="367" spans="10:10" ht="12.75" customHeight="1" x14ac:dyDescent="0.2">
      <c r="J367" s="55"/>
    </row>
    <row r="368" spans="10:10" ht="12.75" customHeight="1" x14ac:dyDescent="0.2">
      <c r="J368" s="55"/>
    </row>
    <row r="369" spans="10:10" ht="12.75" customHeight="1" x14ac:dyDescent="0.2">
      <c r="J369" s="55"/>
    </row>
    <row r="370" spans="10:10" ht="12.75" customHeight="1" x14ac:dyDescent="0.2">
      <c r="J370" s="55"/>
    </row>
    <row r="371" spans="10:10" ht="12.75" customHeight="1" x14ac:dyDescent="0.2">
      <c r="J371" s="55"/>
    </row>
    <row r="372" spans="10:10" ht="12.75" customHeight="1" x14ac:dyDescent="0.2">
      <c r="J372" s="55"/>
    </row>
    <row r="373" spans="10:10" ht="12.75" customHeight="1" x14ac:dyDescent="0.2">
      <c r="J373" s="55"/>
    </row>
    <row r="374" spans="10:10" ht="12.75" customHeight="1" x14ac:dyDescent="0.2">
      <c r="J374" s="55"/>
    </row>
    <row r="375" spans="10:10" ht="12.75" customHeight="1" x14ac:dyDescent="0.2">
      <c r="J375" s="55"/>
    </row>
    <row r="376" spans="10:10" ht="12.75" customHeight="1" x14ac:dyDescent="0.2">
      <c r="J376" s="55"/>
    </row>
    <row r="377" spans="10:10" ht="12.75" customHeight="1" x14ac:dyDescent="0.2">
      <c r="J377" s="55"/>
    </row>
    <row r="378" spans="10:10" ht="12.75" customHeight="1" x14ac:dyDescent="0.2">
      <c r="J378" s="55"/>
    </row>
    <row r="379" spans="10:10" ht="12.75" customHeight="1" x14ac:dyDescent="0.2">
      <c r="J379" s="55"/>
    </row>
    <row r="380" spans="10:10" ht="12.75" customHeight="1" x14ac:dyDescent="0.2">
      <c r="J380" s="55"/>
    </row>
    <row r="381" spans="10:10" ht="12.75" customHeight="1" x14ac:dyDescent="0.2">
      <c r="J381" s="55"/>
    </row>
    <row r="382" spans="10:10" ht="12.75" customHeight="1" x14ac:dyDescent="0.2">
      <c r="J382" s="55"/>
    </row>
    <row r="383" spans="10:10" ht="12.75" customHeight="1" x14ac:dyDescent="0.2">
      <c r="J383" s="55"/>
    </row>
    <row r="384" spans="10:10" ht="12.75" customHeight="1" x14ac:dyDescent="0.2">
      <c r="J384" s="55"/>
    </row>
    <row r="385" spans="10:10" ht="12.75" customHeight="1" x14ac:dyDescent="0.2">
      <c r="J385" s="55"/>
    </row>
    <row r="386" spans="10:10" ht="12.75" customHeight="1" x14ac:dyDescent="0.2">
      <c r="J386" s="55"/>
    </row>
    <row r="387" spans="10:10" ht="12.75" customHeight="1" x14ac:dyDescent="0.2">
      <c r="J387" s="55"/>
    </row>
    <row r="388" spans="10:10" ht="12.75" customHeight="1" x14ac:dyDescent="0.2">
      <c r="J388" s="55"/>
    </row>
    <row r="389" spans="10:10" ht="12.75" customHeight="1" x14ac:dyDescent="0.2">
      <c r="J389" s="55"/>
    </row>
    <row r="390" spans="10:10" ht="12.75" customHeight="1" x14ac:dyDescent="0.2">
      <c r="J390" s="55"/>
    </row>
    <row r="391" spans="10:10" ht="12.75" customHeight="1" x14ac:dyDescent="0.2">
      <c r="J391" s="55"/>
    </row>
    <row r="392" spans="10:10" ht="12.75" customHeight="1" x14ac:dyDescent="0.2">
      <c r="J392" s="55"/>
    </row>
    <row r="393" spans="10:10" ht="12.75" customHeight="1" x14ac:dyDescent="0.2">
      <c r="J393" s="55"/>
    </row>
    <row r="394" spans="10:10" ht="12.75" customHeight="1" x14ac:dyDescent="0.2">
      <c r="J394" s="55"/>
    </row>
    <row r="395" spans="10:10" ht="12.75" customHeight="1" x14ac:dyDescent="0.2">
      <c r="J395" s="55"/>
    </row>
    <row r="396" spans="10:10" ht="12.75" customHeight="1" x14ac:dyDescent="0.2">
      <c r="J396" s="55"/>
    </row>
    <row r="397" spans="10:10" ht="12.75" customHeight="1" x14ac:dyDescent="0.2">
      <c r="J397" s="55"/>
    </row>
    <row r="398" spans="10:10" ht="12.75" customHeight="1" x14ac:dyDescent="0.2">
      <c r="J398" s="55"/>
    </row>
    <row r="399" spans="10:10" ht="12.75" customHeight="1" x14ac:dyDescent="0.2">
      <c r="J399" s="55"/>
    </row>
    <row r="400" spans="10:10" ht="12.75" customHeight="1" x14ac:dyDescent="0.2">
      <c r="J400" s="55"/>
    </row>
    <row r="401" spans="10:10" ht="12.75" customHeight="1" x14ac:dyDescent="0.2">
      <c r="J401" s="55"/>
    </row>
    <row r="402" spans="10:10" ht="12.75" customHeight="1" x14ac:dyDescent="0.2">
      <c r="J402" s="55"/>
    </row>
    <row r="403" spans="10:10" ht="12.75" customHeight="1" x14ac:dyDescent="0.2">
      <c r="J403" s="55"/>
    </row>
    <row r="404" spans="10:10" ht="12.75" customHeight="1" x14ac:dyDescent="0.2">
      <c r="J404" s="55"/>
    </row>
    <row r="405" spans="10:10" ht="12.75" customHeight="1" x14ac:dyDescent="0.2">
      <c r="J405" s="55"/>
    </row>
    <row r="406" spans="10:10" ht="12.75" customHeight="1" x14ac:dyDescent="0.2">
      <c r="J406" s="55"/>
    </row>
    <row r="407" spans="10:10" ht="12.75" customHeight="1" x14ac:dyDescent="0.2">
      <c r="J407" s="55"/>
    </row>
    <row r="408" spans="10:10" ht="12.75" customHeight="1" x14ac:dyDescent="0.2">
      <c r="J408" s="55"/>
    </row>
    <row r="409" spans="10:10" ht="12.75" customHeight="1" x14ac:dyDescent="0.2">
      <c r="J409" s="55"/>
    </row>
    <row r="410" spans="10:10" ht="12.75" customHeight="1" x14ac:dyDescent="0.2">
      <c r="J410" s="55"/>
    </row>
    <row r="411" spans="10:10" ht="12.75" customHeight="1" x14ac:dyDescent="0.2">
      <c r="J411" s="55"/>
    </row>
    <row r="412" spans="10:10" ht="12.75" customHeight="1" x14ac:dyDescent="0.2">
      <c r="J412" s="55"/>
    </row>
    <row r="413" spans="10:10" ht="12.75" customHeight="1" x14ac:dyDescent="0.2">
      <c r="J413" s="55"/>
    </row>
    <row r="414" spans="10:10" ht="12.75" customHeight="1" x14ac:dyDescent="0.2">
      <c r="J414" s="55"/>
    </row>
    <row r="415" spans="10:10" ht="12.75" customHeight="1" x14ac:dyDescent="0.2">
      <c r="J415" s="55"/>
    </row>
    <row r="416" spans="10:10" ht="12.75" customHeight="1" x14ac:dyDescent="0.2">
      <c r="J416" s="55"/>
    </row>
    <row r="417" spans="10:10" ht="12.75" customHeight="1" x14ac:dyDescent="0.2">
      <c r="J417" s="55"/>
    </row>
    <row r="418" spans="10:10" ht="12.75" customHeight="1" x14ac:dyDescent="0.2">
      <c r="J418" s="55"/>
    </row>
    <row r="419" spans="10:10" ht="12.75" customHeight="1" x14ac:dyDescent="0.2">
      <c r="J419" s="55"/>
    </row>
    <row r="420" spans="10:10" ht="12.75" customHeight="1" x14ac:dyDescent="0.2">
      <c r="J420" s="55"/>
    </row>
    <row r="421" spans="10:10" ht="12.75" customHeight="1" x14ac:dyDescent="0.2">
      <c r="J421" s="55"/>
    </row>
    <row r="422" spans="10:10" ht="12.75" customHeight="1" x14ac:dyDescent="0.2">
      <c r="J422" s="55"/>
    </row>
    <row r="423" spans="10:10" ht="12.75" customHeight="1" x14ac:dyDescent="0.2">
      <c r="J423" s="55"/>
    </row>
    <row r="424" spans="10:10" ht="12.75" customHeight="1" x14ac:dyDescent="0.2">
      <c r="J424" s="55"/>
    </row>
    <row r="425" spans="10:10" ht="12.75" customHeight="1" x14ac:dyDescent="0.2">
      <c r="J425" s="55"/>
    </row>
    <row r="426" spans="10:10" ht="12.75" customHeight="1" x14ac:dyDescent="0.2">
      <c r="J426" s="55"/>
    </row>
    <row r="427" spans="10:10" ht="12.75" customHeight="1" x14ac:dyDescent="0.2">
      <c r="J427" s="55"/>
    </row>
    <row r="428" spans="10:10" ht="12.75" customHeight="1" x14ac:dyDescent="0.2">
      <c r="J428" s="55"/>
    </row>
    <row r="429" spans="10:10" ht="12.75" customHeight="1" x14ac:dyDescent="0.2">
      <c r="J429" s="55"/>
    </row>
    <row r="430" spans="10:10" ht="12.75" customHeight="1" x14ac:dyDescent="0.2">
      <c r="J430" s="55"/>
    </row>
    <row r="431" spans="10:10" ht="12.75" customHeight="1" x14ac:dyDescent="0.2">
      <c r="J431" s="55"/>
    </row>
    <row r="432" spans="10:10" ht="12.75" customHeight="1" x14ac:dyDescent="0.2">
      <c r="J432" s="55"/>
    </row>
    <row r="433" spans="10:10" ht="12.75" customHeight="1" x14ac:dyDescent="0.2">
      <c r="J433" s="55"/>
    </row>
    <row r="434" spans="10:10" ht="12.75" customHeight="1" x14ac:dyDescent="0.2">
      <c r="J434" s="55"/>
    </row>
    <row r="435" spans="10:10" ht="12.75" customHeight="1" x14ac:dyDescent="0.2">
      <c r="J435" s="55"/>
    </row>
    <row r="436" spans="10:10" ht="12.75" customHeight="1" x14ac:dyDescent="0.2">
      <c r="J436" s="55"/>
    </row>
    <row r="437" spans="10:10" ht="12.75" customHeight="1" x14ac:dyDescent="0.2">
      <c r="J437" s="55"/>
    </row>
    <row r="438" spans="10:10" ht="12.75" customHeight="1" x14ac:dyDescent="0.2">
      <c r="J438" s="55"/>
    </row>
    <row r="439" spans="10:10" ht="12.75" customHeight="1" x14ac:dyDescent="0.2">
      <c r="J439" s="55"/>
    </row>
    <row r="440" spans="10:10" ht="12.75" customHeight="1" x14ac:dyDescent="0.2">
      <c r="J440" s="55"/>
    </row>
    <row r="441" spans="10:10" ht="12.75" customHeight="1" x14ac:dyDescent="0.2">
      <c r="J441" s="55"/>
    </row>
    <row r="442" spans="10:10" ht="12.75" customHeight="1" x14ac:dyDescent="0.2">
      <c r="J442" s="55"/>
    </row>
    <row r="443" spans="10:10" ht="12.75" customHeight="1" x14ac:dyDescent="0.2">
      <c r="J443" s="55"/>
    </row>
    <row r="444" spans="10:10" ht="12.75" customHeight="1" x14ac:dyDescent="0.2">
      <c r="J444" s="55"/>
    </row>
    <row r="445" spans="10:10" ht="12.75" customHeight="1" x14ac:dyDescent="0.2">
      <c r="J445" s="55"/>
    </row>
    <row r="446" spans="10:10" ht="12.75" customHeight="1" x14ac:dyDescent="0.2">
      <c r="J446" s="55"/>
    </row>
    <row r="447" spans="10:10" ht="12.75" customHeight="1" x14ac:dyDescent="0.2">
      <c r="J447" s="55"/>
    </row>
    <row r="448" spans="10:10" ht="12.75" customHeight="1" x14ac:dyDescent="0.2">
      <c r="J448" s="55"/>
    </row>
    <row r="449" spans="10:10" ht="12.75" customHeight="1" x14ac:dyDescent="0.2">
      <c r="J449" s="55"/>
    </row>
    <row r="450" spans="10:10" ht="12.75" customHeight="1" x14ac:dyDescent="0.2">
      <c r="J450" s="55"/>
    </row>
    <row r="451" spans="10:10" ht="12.75" customHeight="1" x14ac:dyDescent="0.2">
      <c r="J451" s="55"/>
    </row>
    <row r="452" spans="10:10" ht="12.75" customHeight="1" x14ac:dyDescent="0.2">
      <c r="J452" s="55"/>
    </row>
    <row r="453" spans="10:10" ht="12.75" customHeight="1" x14ac:dyDescent="0.2">
      <c r="J453" s="55"/>
    </row>
    <row r="454" spans="10:10" ht="12.75" customHeight="1" x14ac:dyDescent="0.2">
      <c r="J454" s="55"/>
    </row>
    <row r="455" spans="10:10" ht="12.75" customHeight="1" x14ac:dyDescent="0.2">
      <c r="J455" s="55"/>
    </row>
    <row r="456" spans="10:10" ht="12.75" customHeight="1" x14ac:dyDescent="0.2">
      <c r="J456" s="55"/>
    </row>
    <row r="457" spans="10:10" ht="12.75" customHeight="1" x14ac:dyDescent="0.2">
      <c r="J457" s="55"/>
    </row>
    <row r="458" spans="10:10" ht="12.75" customHeight="1" x14ac:dyDescent="0.2">
      <c r="J458" s="55"/>
    </row>
    <row r="459" spans="10:10" ht="12.75" customHeight="1" x14ac:dyDescent="0.2">
      <c r="J459" s="55"/>
    </row>
    <row r="460" spans="10:10" ht="12.75" customHeight="1" x14ac:dyDescent="0.2">
      <c r="J460" s="55"/>
    </row>
    <row r="461" spans="10:10" ht="12.75" customHeight="1" x14ac:dyDescent="0.2">
      <c r="J461" s="55"/>
    </row>
    <row r="462" spans="10:10" ht="12.75" customHeight="1" x14ac:dyDescent="0.2">
      <c r="J462" s="55"/>
    </row>
    <row r="463" spans="10:10" ht="12.75" customHeight="1" x14ac:dyDescent="0.2">
      <c r="J463" s="55"/>
    </row>
    <row r="464" spans="10:10" ht="12.75" customHeight="1" x14ac:dyDescent="0.2">
      <c r="J464" s="55"/>
    </row>
    <row r="465" spans="10:10" ht="12.75" customHeight="1" x14ac:dyDescent="0.2">
      <c r="J465" s="55"/>
    </row>
    <row r="466" spans="10:10" ht="12.75" customHeight="1" x14ac:dyDescent="0.2">
      <c r="J466" s="55"/>
    </row>
    <row r="467" spans="10:10" ht="12.75" customHeight="1" x14ac:dyDescent="0.2">
      <c r="J467" s="55"/>
    </row>
    <row r="468" spans="10:10" ht="12.75" customHeight="1" x14ac:dyDescent="0.2">
      <c r="J468" s="55"/>
    </row>
    <row r="469" spans="10:10" ht="12.75" customHeight="1" x14ac:dyDescent="0.2">
      <c r="J469" s="55"/>
    </row>
    <row r="470" spans="10:10" ht="12.75" customHeight="1" x14ac:dyDescent="0.2">
      <c r="J470" s="55"/>
    </row>
    <row r="471" spans="10:10" ht="12.75" customHeight="1" x14ac:dyDescent="0.2">
      <c r="J471" s="55"/>
    </row>
    <row r="472" spans="10:10" ht="12.75" customHeight="1" x14ac:dyDescent="0.2">
      <c r="J472" s="55"/>
    </row>
    <row r="473" spans="10:10" ht="12.75" customHeight="1" x14ac:dyDescent="0.2">
      <c r="J473" s="55"/>
    </row>
    <row r="474" spans="10:10" ht="12.75" customHeight="1" x14ac:dyDescent="0.2">
      <c r="J474" s="55"/>
    </row>
    <row r="475" spans="10:10" ht="12.75" customHeight="1" x14ac:dyDescent="0.2">
      <c r="J475" s="55"/>
    </row>
    <row r="476" spans="10:10" ht="12.75" customHeight="1" x14ac:dyDescent="0.2">
      <c r="J476" s="55"/>
    </row>
    <row r="477" spans="10:10" ht="12.75" customHeight="1" x14ac:dyDescent="0.2">
      <c r="J477" s="55"/>
    </row>
    <row r="478" spans="10:10" ht="12.75" customHeight="1" x14ac:dyDescent="0.2">
      <c r="J478" s="55"/>
    </row>
    <row r="479" spans="10:10" ht="12.75" customHeight="1" x14ac:dyDescent="0.2">
      <c r="J479" s="55"/>
    </row>
    <row r="480" spans="10:10" ht="12.75" customHeight="1" x14ac:dyDescent="0.2">
      <c r="J480" s="55"/>
    </row>
    <row r="481" spans="10:10" ht="12.75" customHeight="1" x14ac:dyDescent="0.2">
      <c r="J481" s="55"/>
    </row>
    <row r="482" spans="10:10" ht="12.75" customHeight="1" x14ac:dyDescent="0.2">
      <c r="J482" s="55"/>
    </row>
    <row r="483" spans="10:10" ht="12.75" customHeight="1" x14ac:dyDescent="0.2">
      <c r="J483" s="55"/>
    </row>
    <row r="484" spans="10:10" ht="12.75" customHeight="1" x14ac:dyDescent="0.2">
      <c r="J484" s="55"/>
    </row>
    <row r="485" spans="10:10" ht="12.75" customHeight="1" x14ac:dyDescent="0.2">
      <c r="J485" s="55"/>
    </row>
    <row r="486" spans="10:10" ht="12.75" customHeight="1" x14ac:dyDescent="0.2">
      <c r="J486" s="55"/>
    </row>
    <row r="487" spans="10:10" ht="12.75" customHeight="1" x14ac:dyDescent="0.2">
      <c r="J487" s="55"/>
    </row>
    <row r="488" spans="10:10" ht="12.75" customHeight="1" x14ac:dyDescent="0.2">
      <c r="J488" s="55"/>
    </row>
    <row r="489" spans="10:10" ht="12.75" customHeight="1" x14ac:dyDescent="0.2">
      <c r="J489" s="55"/>
    </row>
    <row r="490" spans="10:10" ht="12.75" customHeight="1" x14ac:dyDescent="0.2">
      <c r="J490" s="55"/>
    </row>
    <row r="491" spans="10:10" ht="12.75" customHeight="1" x14ac:dyDescent="0.2">
      <c r="J491" s="55"/>
    </row>
    <row r="492" spans="10:10" ht="12.75" customHeight="1" x14ac:dyDescent="0.2">
      <c r="J492" s="55"/>
    </row>
    <row r="493" spans="10:10" ht="12.75" customHeight="1" x14ac:dyDescent="0.2">
      <c r="J493" s="55"/>
    </row>
    <row r="494" spans="10:10" ht="12.75" customHeight="1" x14ac:dyDescent="0.2">
      <c r="J494" s="55"/>
    </row>
    <row r="495" spans="10:10" ht="12.75" customHeight="1" x14ac:dyDescent="0.2">
      <c r="J495" s="55"/>
    </row>
    <row r="496" spans="10:10" ht="12.75" customHeight="1" x14ac:dyDescent="0.2">
      <c r="J496" s="55"/>
    </row>
    <row r="497" spans="10:10" ht="12.75" customHeight="1" x14ac:dyDescent="0.2">
      <c r="J497" s="55"/>
    </row>
    <row r="498" spans="10:10" ht="12.75" customHeight="1" x14ac:dyDescent="0.2">
      <c r="J498" s="55"/>
    </row>
    <row r="499" spans="10:10" ht="12.75" customHeight="1" x14ac:dyDescent="0.2">
      <c r="J499" s="55"/>
    </row>
    <row r="500" spans="10:10" ht="12.75" customHeight="1" x14ac:dyDescent="0.2">
      <c r="J500" s="55"/>
    </row>
    <row r="501" spans="10:10" ht="12.75" customHeight="1" x14ac:dyDescent="0.2">
      <c r="J501" s="55"/>
    </row>
    <row r="502" spans="10:10" ht="12.75" customHeight="1" x14ac:dyDescent="0.2">
      <c r="J502" s="55"/>
    </row>
    <row r="503" spans="10:10" ht="12.75" customHeight="1" x14ac:dyDescent="0.2">
      <c r="J503" s="55"/>
    </row>
    <row r="504" spans="10:10" ht="12.75" customHeight="1" x14ac:dyDescent="0.2">
      <c r="J504" s="55"/>
    </row>
    <row r="505" spans="10:10" ht="12.75" customHeight="1" x14ac:dyDescent="0.2">
      <c r="J505" s="55"/>
    </row>
    <row r="506" spans="10:10" ht="12.75" customHeight="1" x14ac:dyDescent="0.2">
      <c r="J506" s="55"/>
    </row>
    <row r="507" spans="10:10" ht="12.75" customHeight="1" x14ac:dyDescent="0.2">
      <c r="J507" s="55"/>
    </row>
    <row r="508" spans="10:10" ht="12.75" customHeight="1" x14ac:dyDescent="0.2">
      <c r="J508" s="55"/>
    </row>
    <row r="509" spans="10:10" ht="12.75" customHeight="1" x14ac:dyDescent="0.2">
      <c r="J509" s="55"/>
    </row>
    <row r="510" spans="10:10" ht="12.75" customHeight="1" x14ac:dyDescent="0.2">
      <c r="J510" s="55"/>
    </row>
    <row r="511" spans="10:10" ht="12.75" customHeight="1" x14ac:dyDescent="0.2">
      <c r="J511" s="55"/>
    </row>
    <row r="512" spans="10:10" ht="12.75" customHeight="1" x14ac:dyDescent="0.2">
      <c r="J512" s="55"/>
    </row>
    <row r="513" spans="10:10" ht="12.75" customHeight="1" x14ac:dyDescent="0.2">
      <c r="J513" s="55"/>
    </row>
    <row r="514" spans="10:10" ht="12.75" customHeight="1" x14ac:dyDescent="0.2">
      <c r="J514" s="55"/>
    </row>
    <row r="515" spans="10:10" ht="12.75" customHeight="1" x14ac:dyDescent="0.2">
      <c r="J515" s="55"/>
    </row>
    <row r="516" spans="10:10" ht="12.75" customHeight="1" x14ac:dyDescent="0.2">
      <c r="J516" s="55"/>
    </row>
    <row r="517" spans="10:10" ht="12.75" customHeight="1" x14ac:dyDescent="0.2">
      <c r="J517" s="55"/>
    </row>
    <row r="518" spans="10:10" ht="12.75" customHeight="1" x14ac:dyDescent="0.2">
      <c r="J518" s="55"/>
    </row>
    <row r="519" spans="10:10" ht="12.75" customHeight="1" x14ac:dyDescent="0.2">
      <c r="J519" s="55"/>
    </row>
    <row r="520" spans="10:10" ht="12.75" customHeight="1" x14ac:dyDescent="0.2">
      <c r="J520" s="55"/>
    </row>
    <row r="521" spans="10:10" ht="12.75" customHeight="1" x14ac:dyDescent="0.2">
      <c r="J521" s="55"/>
    </row>
    <row r="522" spans="10:10" ht="12.75" customHeight="1" x14ac:dyDescent="0.2">
      <c r="J522" s="55"/>
    </row>
    <row r="523" spans="10:10" ht="12.75" customHeight="1" x14ac:dyDescent="0.2">
      <c r="J523" s="55"/>
    </row>
    <row r="524" spans="10:10" ht="12.75" customHeight="1" x14ac:dyDescent="0.2">
      <c r="J524" s="55"/>
    </row>
    <row r="525" spans="10:10" ht="12.75" customHeight="1" x14ac:dyDescent="0.2">
      <c r="J525" s="55"/>
    </row>
    <row r="526" spans="10:10" ht="12.75" customHeight="1" x14ac:dyDescent="0.2">
      <c r="J526" s="55"/>
    </row>
    <row r="527" spans="10:10" ht="12.75" customHeight="1" x14ac:dyDescent="0.2">
      <c r="J527" s="55"/>
    </row>
    <row r="528" spans="10:10" ht="12.75" customHeight="1" x14ac:dyDescent="0.2">
      <c r="J528" s="55"/>
    </row>
    <row r="529" spans="10:10" ht="12.75" customHeight="1" x14ac:dyDescent="0.2">
      <c r="J529" s="55"/>
    </row>
    <row r="530" spans="10:10" ht="12.75" customHeight="1" x14ac:dyDescent="0.2">
      <c r="J530" s="55"/>
    </row>
    <row r="531" spans="10:10" ht="12.75" customHeight="1" x14ac:dyDescent="0.2">
      <c r="J531" s="55"/>
    </row>
    <row r="532" spans="10:10" ht="12.75" customHeight="1" x14ac:dyDescent="0.2">
      <c r="J532" s="55"/>
    </row>
    <row r="533" spans="10:10" ht="12.75" customHeight="1" x14ac:dyDescent="0.2">
      <c r="J533" s="55"/>
    </row>
    <row r="534" spans="10:10" ht="12.75" customHeight="1" x14ac:dyDescent="0.2">
      <c r="J534" s="55"/>
    </row>
    <row r="535" spans="10:10" ht="12.75" customHeight="1" x14ac:dyDescent="0.2">
      <c r="J535" s="55"/>
    </row>
    <row r="536" spans="10:10" ht="12.75" customHeight="1" x14ac:dyDescent="0.2">
      <c r="J536" s="55"/>
    </row>
    <row r="537" spans="10:10" ht="12.75" customHeight="1" x14ac:dyDescent="0.2">
      <c r="J537" s="55"/>
    </row>
    <row r="538" spans="10:10" ht="12.75" customHeight="1" x14ac:dyDescent="0.2">
      <c r="J538" s="55"/>
    </row>
    <row r="539" spans="10:10" ht="12.75" customHeight="1" x14ac:dyDescent="0.2">
      <c r="J539" s="55"/>
    </row>
    <row r="540" spans="10:10" ht="12.75" customHeight="1" x14ac:dyDescent="0.2">
      <c r="J540" s="55"/>
    </row>
    <row r="541" spans="10:10" ht="12.75" customHeight="1" x14ac:dyDescent="0.2">
      <c r="J541" s="55"/>
    </row>
    <row r="542" spans="10:10" ht="12.75" customHeight="1" x14ac:dyDescent="0.2">
      <c r="J542" s="55"/>
    </row>
    <row r="543" spans="10:10" ht="12.75" customHeight="1" x14ac:dyDescent="0.2">
      <c r="J543" s="55"/>
    </row>
    <row r="544" spans="10:10" ht="12.75" customHeight="1" x14ac:dyDescent="0.2">
      <c r="J544" s="55"/>
    </row>
    <row r="545" spans="10:10" ht="12.75" customHeight="1" x14ac:dyDescent="0.2">
      <c r="J545" s="55"/>
    </row>
    <row r="546" spans="10:10" ht="12.75" customHeight="1" x14ac:dyDescent="0.2">
      <c r="J546" s="55"/>
    </row>
    <row r="547" spans="10:10" ht="12.75" customHeight="1" x14ac:dyDescent="0.2">
      <c r="J547" s="55"/>
    </row>
    <row r="548" spans="10:10" ht="12.75" customHeight="1" x14ac:dyDescent="0.2">
      <c r="J548" s="55"/>
    </row>
    <row r="549" spans="10:10" ht="12.75" customHeight="1" x14ac:dyDescent="0.2">
      <c r="J549" s="55"/>
    </row>
    <row r="550" spans="10:10" ht="12.75" customHeight="1" x14ac:dyDescent="0.2">
      <c r="J550" s="55"/>
    </row>
    <row r="551" spans="10:10" ht="12.75" customHeight="1" x14ac:dyDescent="0.2">
      <c r="J551" s="55"/>
    </row>
    <row r="552" spans="10:10" ht="12.75" customHeight="1" x14ac:dyDescent="0.2">
      <c r="J552" s="55"/>
    </row>
    <row r="553" spans="10:10" ht="12.75" customHeight="1" x14ac:dyDescent="0.2">
      <c r="J553" s="55"/>
    </row>
    <row r="554" spans="10:10" ht="12.75" customHeight="1" x14ac:dyDescent="0.2">
      <c r="J554" s="55"/>
    </row>
    <row r="555" spans="10:10" ht="12.75" customHeight="1" x14ac:dyDescent="0.2">
      <c r="J555" s="55"/>
    </row>
    <row r="556" spans="10:10" ht="12.75" customHeight="1" x14ac:dyDescent="0.2">
      <c r="J556" s="55"/>
    </row>
    <row r="557" spans="10:10" ht="12.75" customHeight="1" x14ac:dyDescent="0.2">
      <c r="J557" s="55"/>
    </row>
    <row r="558" spans="10:10" ht="12.75" customHeight="1" x14ac:dyDescent="0.2">
      <c r="J558" s="55"/>
    </row>
    <row r="559" spans="10:10" ht="12.75" customHeight="1" x14ac:dyDescent="0.2">
      <c r="J559" s="55"/>
    </row>
    <row r="560" spans="10:10" ht="12.75" customHeight="1" x14ac:dyDescent="0.2">
      <c r="J560" s="55"/>
    </row>
    <row r="561" spans="10:10" ht="12.75" customHeight="1" x14ac:dyDescent="0.2">
      <c r="J561" s="55"/>
    </row>
    <row r="562" spans="10:10" ht="12.75" customHeight="1" x14ac:dyDescent="0.2">
      <c r="J562" s="55"/>
    </row>
    <row r="563" spans="10:10" ht="12.75" customHeight="1" x14ac:dyDescent="0.2">
      <c r="J563" s="55"/>
    </row>
    <row r="564" spans="10:10" ht="12.75" customHeight="1" x14ac:dyDescent="0.2">
      <c r="J564" s="55"/>
    </row>
    <row r="565" spans="10:10" ht="12.75" customHeight="1" x14ac:dyDescent="0.2">
      <c r="J565" s="55"/>
    </row>
    <row r="566" spans="10:10" ht="12.75" customHeight="1" x14ac:dyDescent="0.2">
      <c r="J566" s="55"/>
    </row>
    <row r="567" spans="10:10" ht="12.75" customHeight="1" x14ac:dyDescent="0.2">
      <c r="J567" s="55"/>
    </row>
    <row r="568" spans="10:10" ht="12.75" customHeight="1" x14ac:dyDescent="0.2">
      <c r="J568" s="55"/>
    </row>
    <row r="569" spans="10:10" ht="12.75" customHeight="1" x14ac:dyDescent="0.2">
      <c r="J569" s="55"/>
    </row>
    <row r="570" spans="10:10" ht="12.75" customHeight="1" x14ac:dyDescent="0.2">
      <c r="J570" s="55"/>
    </row>
    <row r="571" spans="10:10" ht="12.75" customHeight="1" x14ac:dyDescent="0.2">
      <c r="J571" s="55"/>
    </row>
    <row r="572" spans="10:10" ht="12.75" customHeight="1" x14ac:dyDescent="0.2">
      <c r="J572" s="55"/>
    </row>
    <row r="573" spans="10:10" ht="12.75" customHeight="1" x14ac:dyDescent="0.2">
      <c r="J573" s="55"/>
    </row>
    <row r="574" spans="10:10" ht="12.75" customHeight="1" x14ac:dyDescent="0.2">
      <c r="J574" s="55"/>
    </row>
    <row r="575" spans="10:10" ht="12.75" customHeight="1" x14ac:dyDescent="0.2">
      <c r="J575" s="55"/>
    </row>
    <row r="576" spans="10:10" ht="12.75" customHeight="1" x14ac:dyDescent="0.2">
      <c r="J576" s="55"/>
    </row>
    <row r="577" spans="10:10" ht="12.75" customHeight="1" x14ac:dyDescent="0.2">
      <c r="J577" s="55"/>
    </row>
    <row r="578" spans="10:10" ht="12.75" customHeight="1" x14ac:dyDescent="0.2">
      <c r="J578" s="55"/>
    </row>
    <row r="579" spans="10:10" ht="12.75" customHeight="1" x14ac:dyDescent="0.2">
      <c r="J579" s="55"/>
    </row>
    <row r="580" spans="10:10" ht="12.75" customHeight="1" x14ac:dyDescent="0.2">
      <c r="J580" s="55"/>
    </row>
    <row r="581" spans="10:10" ht="12.75" customHeight="1" x14ac:dyDescent="0.2">
      <c r="J581" s="55"/>
    </row>
    <row r="582" spans="10:10" ht="12.75" customHeight="1" x14ac:dyDescent="0.2">
      <c r="J582" s="55"/>
    </row>
    <row r="583" spans="10:10" ht="12.75" customHeight="1" x14ac:dyDescent="0.2">
      <c r="J583" s="55"/>
    </row>
    <row r="584" spans="10:10" ht="12.75" customHeight="1" x14ac:dyDescent="0.2">
      <c r="J584" s="55"/>
    </row>
    <row r="585" spans="10:10" ht="12.75" customHeight="1" x14ac:dyDescent="0.2">
      <c r="J585" s="55"/>
    </row>
    <row r="586" spans="10:10" ht="12.75" customHeight="1" x14ac:dyDescent="0.2">
      <c r="J586" s="55"/>
    </row>
    <row r="587" spans="10:10" ht="12.75" customHeight="1" x14ac:dyDescent="0.2">
      <c r="J587" s="55"/>
    </row>
    <row r="588" spans="10:10" ht="12.75" customHeight="1" x14ac:dyDescent="0.2">
      <c r="J588" s="55"/>
    </row>
    <row r="589" spans="10:10" ht="12.75" customHeight="1" x14ac:dyDescent="0.2">
      <c r="J589" s="55"/>
    </row>
    <row r="590" spans="10:10" ht="12.75" customHeight="1" x14ac:dyDescent="0.2">
      <c r="J590" s="55"/>
    </row>
    <row r="591" spans="10:10" ht="12.75" customHeight="1" x14ac:dyDescent="0.2">
      <c r="J591" s="55"/>
    </row>
    <row r="592" spans="10:10" ht="12.75" customHeight="1" x14ac:dyDescent="0.2">
      <c r="J592" s="55"/>
    </row>
    <row r="593" spans="10:10" ht="12.75" customHeight="1" x14ac:dyDescent="0.2">
      <c r="J593" s="55"/>
    </row>
    <row r="594" spans="10:10" ht="12.75" customHeight="1" x14ac:dyDescent="0.2">
      <c r="J594" s="55"/>
    </row>
    <row r="595" spans="10:10" ht="12.75" customHeight="1" x14ac:dyDescent="0.2">
      <c r="J595" s="55"/>
    </row>
    <row r="596" spans="10:10" ht="12.75" customHeight="1" x14ac:dyDescent="0.2">
      <c r="J596" s="55"/>
    </row>
    <row r="597" spans="10:10" ht="12.75" customHeight="1" x14ac:dyDescent="0.2">
      <c r="J597" s="55"/>
    </row>
    <row r="598" spans="10:10" ht="12.75" customHeight="1" x14ac:dyDescent="0.2">
      <c r="J598" s="55"/>
    </row>
    <row r="599" spans="10:10" ht="12.75" customHeight="1" x14ac:dyDescent="0.2">
      <c r="J599" s="55"/>
    </row>
    <row r="600" spans="10:10" ht="12.75" customHeight="1" x14ac:dyDescent="0.2">
      <c r="J600" s="55"/>
    </row>
    <row r="601" spans="10:10" ht="12.75" customHeight="1" x14ac:dyDescent="0.2">
      <c r="J601" s="55"/>
    </row>
    <row r="602" spans="10:10" ht="12.75" customHeight="1" x14ac:dyDescent="0.2">
      <c r="J602" s="55"/>
    </row>
    <row r="603" spans="10:10" ht="12.75" customHeight="1" x14ac:dyDescent="0.2">
      <c r="J603" s="55"/>
    </row>
    <row r="604" spans="10:10" ht="12.75" customHeight="1" x14ac:dyDescent="0.2">
      <c r="J604" s="55"/>
    </row>
    <row r="605" spans="10:10" ht="12.75" customHeight="1" x14ac:dyDescent="0.2">
      <c r="J605" s="55"/>
    </row>
    <row r="606" spans="10:10" ht="12.75" customHeight="1" x14ac:dyDescent="0.2">
      <c r="J606" s="55"/>
    </row>
    <row r="607" spans="10:10" ht="12.75" customHeight="1" x14ac:dyDescent="0.2">
      <c r="J607" s="55"/>
    </row>
    <row r="608" spans="10:10" ht="12.75" customHeight="1" x14ac:dyDescent="0.2">
      <c r="J608" s="55"/>
    </row>
    <row r="609" spans="10:10" ht="12.75" customHeight="1" x14ac:dyDescent="0.2">
      <c r="J609" s="55"/>
    </row>
    <row r="610" spans="10:10" ht="12.75" customHeight="1" x14ac:dyDescent="0.2">
      <c r="J610" s="55"/>
    </row>
    <row r="611" spans="10:10" ht="12.75" customHeight="1" x14ac:dyDescent="0.2">
      <c r="J611" s="55"/>
    </row>
    <row r="612" spans="10:10" ht="12.75" customHeight="1" x14ac:dyDescent="0.2">
      <c r="J612" s="55"/>
    </row>
    <row r="613" spans="10:10" ht="12.75" customHeight="1" x14ac:dyDescent="0.2">
      <c r="J613" s="55"/>
    </row>
    <row r="614" spans="10:10" ht="12.75" customHeight="1" x14ac:dyDescent="0.2">
      <c r="J614" s="55"/>
    </row>
    <row r="615" spans="10:10" ht="12.75" customHeight="1" x14ac:dyDescent="0.2">
      <c r="J615" s="55"/>
    </row>
    <row r="616" spans="10:10" ht="12.75" customHeight="1" x14ac:dyDescent="0.2">
      <c r="J616" s="55"/>
    </row>
    <row r="617" spans="10:10" ht="12.75" customHeight="1" x14ac:dyDescent="0.2">
      <c r="J617" s="55"/>
    </row>
    <row r="618" spans="10:10" ht="12.75" customHeight="1" x14ac:dyDescent="0.2">
      <c r="J618" s="55"/>
    </row>
    <row r="619" spans="10:10" ht="12.75" customHeight="1" x14ac:dyDescent="0.2">
      <c r="J619" s="55"/>
    </row>
    <row r="620" spans="10:10" ht="12.75" customHeight="1" x14ac:dyDescent="0.2">
      <c r="J620" s="55"/>
    </row>
    <row r="621" spans="10:10" ht="12.75" customHeight="1" x14ac:dyDescent="0.2">
      <c r="J621" s="55"/>
    </row>
    <row r="622" spans="10:10" ht="12.75" customHeight="1" x14ac:dyDescent="0.2">
      <c r="J622" s="55"/>
    </row>
    <row r="623" spans="10:10" ht="12.75" customHeight="1" x14ac:dyDescent="0.2">
      <c r="J623" s="55"/>
    </row>
    <row r="624" spans="10:10" ht="12.75" customHeight="1" x14ac:dyDescent="0.2">
      <c r="J624" s="55"/>
    </row>
    <row r="625" spans="10:10" ht="12.75" customHeight="1" x14ac:dyDescent="0.2">
      <c r="J625" s="55"/>
    </row>
    <row r="626" spans="10:10" ht="12.75" customHeight="1" x14ac:dyDescent="0.2">
      <c r="J626" s="55"/>
    </row>
    <row r="627" spans="10:10" ht="12.75" customHeight="1" x14ac:dyDescent="0.2">
      <c r="J627" s="55"/>
    </row>
    <row r="628" spans="10:10" ht="12.75" customHeight="1" x14ac:dyDescent="0.2">
      <c r="J628" s="55"/>
    </row>
    <row r="629" spans="10:10" ht="12.75" customHeight="1" x14ac:dyDescent="0.2">
      <c r="J629" s="55"/>
    </row>
    <row r="630" spans="10:10" ht="12.75" customHeight="1" x14ac:dyDescent="0.2">
      <c r="J630" s="55"/>
    </row>
    <row r="631" spans="10:10" ht="12.75" customHeight="1" x14ac:dyDescent="0.2">
      <c r="J631" s="55"/>
    </row>
    <row r="632" spans="10:10" ht="12.75" customHeight="1" x14ac:dyDescent="0.2">
      <c r="J632" s="55"/>
    </row>
    <row r="633" spans="10:10" ht="12.75" customHeight="1" x14ac:dyDescent="0.2">
      <c r="J633" s="55"/>
    </row>
    <row r="634" spans="10:10" ht="12.75" customHeight="1" x14ac:dyDescent="0.2">
      <c r="J634" s="55"/>
    </row>
    <row r="635" spans="10:10" ht="12.75" customHeight="1" x14ac:dyDescent="0.2">
      <c r="J635" s="55"/>
    </row>
    <row r="636" spans="10:10" ht="12.75" customHeight="1" x14ac:dyDescent="0.2">
      <c r="J636" s="55"/>
    </row>
    <row r="637" spans="10:10" ht="12.75" customHeight="1" x14ac:dyDescent="0.2">
      <c r="J637" s="55"/>
    </row>
    <row r="638" spans="10:10" ht="12.75" customHeight="1" x14ac:dyDescent="0.2">
      <c r="J638" s="55"/>
    </row>
    <row r="639" spans="10:10" ht="12.75" customHeight="1" x14ac:dyDescent="0.2">
      <c r="J639" s="55"/>
    </row>
    <row r="640" spans="10:10" ht="12.75" customHeight="1" x14ac:dyDescent="0.2">
      <c r="J640" s="55"/>
    </row>
    <row r="641" spans="10:10" ht="12.75" customHeight="1" x14ac:dyDescent="0.2">
      <c r="J641" s="55"/>
    </row>
    <row r="642" spans="10:10" ht="12.75" customHeight="1" x14ac:dyDescent="0.2">
      <c r="J642" s="55"/>
    </row>
    <row r="643" spans="10:10" ht="12.75" customHeight="1" x14ac:dyDescent="0.2">
      <c r="J643" s="55"/>
    </row>
    <row r="644" spans="10:10" ht="12.75" customHeight="1" x14ac:dyDescent="0.2">
      <c r="J644" s="55"/>
    </row>
    <row r="645" spans="10:10" ht="12.75" customHeight="1" x14ac:dyDescent="0.2">
      <c r="J645" s="55"/>
    </row>
    <row r="646" spans="10:10" ht="12.75" customHeight="1" x14ac:dyDescent="0.2">
      <c r="J646" s="55"/>
    </row>
    <row r="647" spans="10:10" ht="12.75" customHeight="1" x14ac:dyDescent="0.2">
      <c r="J647" s="55"/>
    </row>
    <row r="648" spans="10:10" ht="12.75" customHeight="1" x14ac:dyDescent="0.2">
      <c r="J648" s="55"/>
    </row>
    <row r="649" spans="10:10" ht="12.75" customHeight="1" x14ac:dyDescent="0.2">
      <c r="J649" s="55"/>
    </row>
    <row r="650" spans="10:10" ht="12.75" customHeight="1" x14ac:dyDescent="0.2">
      <c r="J650" s="55"/>
    </row>
    <row r="651" spans="10:10" ht="12.75" customHeight="1" x14ac:dyDescent="0.2">
      <c r="J651" s="55"/>
    </row>
    <row r="652" spans="10:10" ht="12.75" customHeight="1" x14ac:dyDescent="0.2">
      <c r="J652" s="55"/>
    </row>
    <row r="653" spans="10:10" ht="12.75" customHeight="1" x14ac:dyDescent="0.2">
      <c r="J653" s="55"/>
    </row>
    <row r="654" spans="10:10" ht="12.75" customHeight="1" x14ac:dyDescent="0.2">
      <c r="J654" s="55"/>
    </row>
    <row r="655" spans="10:10" ht="12.75" customHeight="1" x14ac:dyDescent="0.2">
      <c r="J655" s="55"/>
    </row>
    <row r="656" spans="10:10" ht="12.75" customHeight="1" x14ac:dyDescent="0.2">
      <c r="J656" s="55"/>
    </row>
    <row r="657" spans="10:10" ht="12.75" customHeight="1" x14ac:dyDescent="0.2">
      <c r="J657" s="55"/>
    </row>
    <row r="658" spans="10:10" ht="12.75" customHeight="1" x14ac:dyDescent="0.2">
      <c r="J658" s="55"/>
    </row>
    <row r="659" spans="10:10" ht="12.75" customHeight="1" x14ac:dyDescent="0.2">
      <c r="J659" s="55"/>
    </row>
    <row r="660" spans="10:10" ht="12.75" customHeight="1" x14ac:dyDescent="0.2">
      <c r="J660" s="55"/>
    </row>
    <row r="661" spans="10:10" ht="12.75" customHeight="1" x14ac:dyDescent="0.2">
      <c r="J661" s="55"/>
    </row>
    <row r="662" spans="10:10" ht="12.75" customHeight="1" x14ac:dyDescent="0.2">
      <c r="J662" s="55"/>
    </row>
    <row r="663" spans="10:10" ht="12.75" customHeight="1" x14ac:dyDescent="0.2">
      <c r="J663" s="55"/>
    </row>
    <row r="664" spans="10:10" ht="12.75" customHeight="1" x14ac:dyDescent="0.2">
      <c r="J664" s="55"/>
    </row>
    <row r="665" spans="10:10" ht="12.75" customHeight="1" x14ac:dyDescent="0.2">
      <c r="J665" s="55"/>
    </row>
    <row r="666" spans="10:10" ht="12.75" customHeight="1" x14ac:dyDescent="0.2">
      <c r="J666" s="55"/>
    </row>
    <row r="667" spans="10:10" ht="12.75" customHeight="1" x14ac:dyDescent="0.2">
      <c r="J667" s="55"/>
    </row>
    <row r="668" spans="10:10" ht="12.75" customHeight="1" x14ac:dyDescent="0.2">
      <c r="J668" s="55"/>
    </row>
    <row r="669" spans="10:10" ht="12.75" customHeight="1" x14ac:dyDescent="0.2">
      <c r="J669" s="55"/>
    </row>
    <row r="670" spans="10:10" ht="12.75" customHeight="1" x14ac:dyDescent="0.2">
      <c r="J670" s="55"/>
    </row>
    <row r="671" spans="10:10" ht="12.75" customHeight="1" x14ac:dyDescent="0.2">
      <c r="J671" s="55"/>
    </row>
    <row r="672" spans="10:10" ht="12.75" customHeight="1" x14ac:dyDescent="0.2">
      <c r="J672" s="55"/>
    </row>
    <row r="673" spans="10:10" ht="12.75" customHeight="1" x14ac:dyDescent="0.2">
      <c r="J673" s="55"/>
    </row>
    <row r="674" spans="10:10" ht="12.75" customHeight="1" x14ac:dyDescent="0.2">
      <c r="J674" s="55"/>
    </row>
    <row r="675" spans="10:10" ht="12.75" customHeight="1" x14ac:dyDescent="0.2">
      <c r="J675" s="55"/>
    </row>
    <row r="676" spans="10:10" ht="12.75" customHeight="1" x14ac:dyDescent="0.2">
      <c r="J676" s="55"/>
    </row>
    <row r="677" spans="10:10" ht="12.75" customHeight="1" x14ac:dyDescent="0.2">
      <c r="J677" s="55"/>
    </row>
    <row r="678" spans="10:10" ht="12.75" customHeight="1" x14ac:dyDescent="0.2">
      <c r="J678" s="55"/>
    </row>
    <row r="679" spans="10:10" ht="12.75" customHeight="1" x14ac:dyDescent="0.2">
      <c r="J679" s="55"/>
    </row>
    <row r="680" spans="10:10" ht="12.75" customHeight="1" x14ac:dyDescent="0.2">
      <c r="J680" s="55"/>
    </row>
    <row r="681" spans="10:10" ht="12.75" customHeight="1" x14ac:dyDescent="0.2">
      <c r="J681" s="55"/>
    </row>
    <row r="682" spans="10:10" ht="12.75" customHeight="1" x14ac:dyDescent="0.2">
      <c r="J682" s="55"/>
    </row>
    <row r="683" spans="10:10" ht="12.75" customHeight="1" x14ac:dyDescent="0.2">
      <c r="J683" s="55"/>
    </row>
    <row r="684" spans="10:10" ht="12.75" customHeight="1" x14ac:dyDescent="0.2">
      <c r="J684" s="55"/>
    </row>
    <row r="685" spans="10:10" ht="12.75" customHeight="1" x14ac:dyDescent="0.2">
      <c r="J685" s="55"/>
    </row>
    <row r="686" spans="10:10" ht="12.75" customHeight="1" x14ac:dyDescent="0.2">
      <c r="J686" s="55"/>
    </row>
    <row r="687" spans="10:10" ht="12.75" customHeight="1" x14ac:dyDescent="0.2">
      <c r="J687" s="55"/>
    </row>
    <row r="688" spans="10:10" ht="12.75" customHeight="1" x14ac:dyDescent="0.2">
      <c r="J688" s="55"/>
    </row>
    <row r="689" spans="10:10" ht="12.75" customHeight="1" x14ac:dyDescent="0.2">
      <c r="J689" s="55"/>
    </row>
    <row r="690" spans="10:10" ht="12.75" customHeight="1" x14ac:dyDescent="0.2">
      <c r="J690" s="55"/>
    </row>
    <row r="691" spans="10:10" ht="12.75" customHeight="1" x14ac:dyDescent="0.2">
      <c r="J691" s="55"/>
    </row>
    <row r="692" spans="10:10" ht="12.75" customHeight="1" x14ac:dyDescent="0.2">
      <c r="J692" s="55"/>
    </row>
    <row r="693" spans="10:10" ht="12.75" customHeight="1" x14ac:dyDescent="0.2">
      <c r="J693" s="55"/>
    </row>
    <row r="694" spans="10:10" ht="12.75" customHeight="1" x14ac:dyDescent="0.2">
      <c r="J694" s="55"/>
    </row>
    <row r="695" spans="10:10" ht="12.75" customHeight="1" x14ac:dyDescent="0.2">
      <c r="J695" s="55"/>
    </row>
    <row r="696" spans="10:10" ht="12.75" customHeight="1" x14ac:dyDescent="0.2">
      <c r="J696" s="55"/>
    </row>
    <row r="697" spans="10:10" ht="12.75" customHeight="1" x14ac:dyDescent="0.2">
      <c r="J697" s="55"/>
    </row>
    <row r="698" spans="10:10" ht="12.75" customHeight="1" x14ac:dyDescent="0.2">
      <c r="J698" s="55"/>
    </row>
    <row r="699" spans="10:10" ht="12.75" customHeight="1" x14ac:dyDescent="0.2">
      <c r="J699" s="55"/>
    </row>
    <row r="700" spans="10:10" ht="12.75" customHeight="1" x14ac:dyDescent="0.2">
      <c r="J700" s="55"/>
    </row>
    <row r="701" spans="10:10" ht="12.75" customHeight="1" x14ac:dyDescent="0.2">
      <c r="J701" s="55"/>
    </row>
    <row r="702" spans="10:10" ht="12.75" customHeight="1" x14ac:dyDescent="0.2">
      <c r="J702" s="55"/>
    </row>
    <row r="703" spans="10:10" ht="12.75" customHeight="1" x14ac:dyDescent="0.2">
      <c r="J703" s="55"/>
    </row>
    <row r="704" spans="10:10" ht="12.75" customHeight="1" x14ac:dyDescent="0.2">
      <c r="J704" s="55"/>
    </row>
    <row r="705" spans="10:10" ht="12.75" customHeight="1" x14ac:dyDescent="0.2">
      <c r="J705" s="55"/>
    </row>
    <row r="706" spans="10:10" ht="12.75" customHeight="1" x14ac:dyDescent="0.2">
      <c r="J706" s="55"/>
    </row>
    <row r="707" spans="10:10" ht="12.75" customHeight="1" x14ac:dyDescent="0.2">
      <c r="J707" s="55"/>
    </row>
    <row r="708" spans="10:10" ht="12.75" customHeight="1" x14ac:dyDescent="0.2">
      <c r="J708" s="55"/>
    </row>
    <row r="709" spans="10:10" ht="12.75" customHeight="1" x14ac:dyDescent="0.2">
      <c r="J709" s="55"/>
    </row>
    <row r="710" spans="10:10" ht="12.75" customHeight="1" x14ac:dyDescent="0.2">
      <c r="J710" s="55"/>
    </row>
    <row r="711" spans="10:10" ht="12.75" customHeight="1" x14ac:dyDescent="0.2">
      <c r="J711" s="55"/>
    </row>
    <row r="712" spans="10:10" ht="12.75" customHeight="1" x14ac:dyDescent="0.2">
      <c r="J712" s="55"/>
    </row>
    <row r="713" spans="10:10" ht="12.75" customHeight="1" x14ac:dyDescent="0.2">
      <c r="J713" s="55"/>
    </row>
    <row r="714" spans="10:10" ht="12.75" customHeight="1" x14ac:dyDescent="0.2">
      <c r="J714" s="55"/>
    </row>
    <row r="715" spans="10:10" ht="12.75" customHeight="1" x14ac:dyDescent="0.2">
      <c r="J715" s="55"/>
    </row>
    <row r="716" spans="10:10" ht="12.75" customHeight="1" x14ac:dyDescent="0.2">
      <c r="J716" s="55"/>
    </row>
    <row r="717" spans="10:10" ht="12.75" customHeight="1" x14ac:dyDescent="0.2">
      <c r="J717" s="55"/>
    </row>
    <row r="718" spans="10:10" ht="12.75" customHeight="1" x14ac:dyDescent="0.2">
      <c r="J718" s="55"/>
    </row>
    <row r="719" spans="10:10" ht="12.75" customHeight="1" x14ac:dyDescent="0.2">
      <c r="J719" s="55"/>
    </row>
    <row r="720" spans="10:10" ht="12.75" customHeight="1" x14ac:dyDescent="0.2">
      <c r="J720" s="55"/>
    </row>
    <row r="721" spans="10:10" ht="12.75" customHeight="1" x14ac:dyDescent="0.2">
      <c r="J721" s="55"/>
    </row>
    <row r="722" spans="10:10" ht="12.75" customHeight="1" x14ac:dyDescent="0.2">
      <c r="J722" s="55"/>
    </row>
    <row r="723" spans="10:10" ht="12.75" customHeight="1" x14ac:dyDescent="0.2">
      <c r="J723" s="55"/>
    </row>
    <row r="724" spans="10:10" ht="12.75" customHeight="1" x14ac:dyDescent="0.2">
      <c r="J724" s="55"/>
    </row>
    <row r="725" spans="10:10" ht="12.75" customHeight="1" x14ac:dyDescent="0.2">
      <c r="J725" s="55"/>
    </row>
    <row r="726" spans="10:10" ht="12.75" customHeight="1" x14ac:dyDescent="0.2">
      <c r="J726" s="55"/>
    </row>
    <row r="727" spans="10:10" ht="12.75" customHeight="1" x14ac:dyDescent="0.2">
      <c r="J727" s="55"/>
    </row>
    <row r="728" spans="10:10" ht="12.75" customHeight="1" x14ac:dyDescent="0.2">
      <c r="J728" s="55"/>
    </row>
    <row r="729" spans="10:10" ht="12.75" customHeight="1" x14ac:dyDescent="0.2">
      <c r="J729" s="55"/>
    </row>
    <row r="730" spans="10:10" ht="12.75" customHeight="1" x14ac:dyDescent="0.2">
      <c r="J730" s="55"/>
    </row>
    <row r="731" spans="10:10" ht="12.75" customHeight="1" x14ac:dyDescent="0.2">
      <c r="J731" s="55"/>
    </row>
    <row r="732" spans="10:10" ht="12.75" customHeight="1" x14ac:dyDescent="0.2">
      <c r="J732" s="55"/>
    </row>
    <row r="733" spans="10:10" ht="12.75" customHeight="1" x14ac:dyDescent="0.2">
      <c r="J733" s="55"/>
    </row>
    <row r="734" spans="10:10" ht="12.75" customHeight="1" x14ac:dyDescent="0.2">
      <c r="J734" s="55"/>
    </row>
    <row r="735" spans="10:10" ht="12.75" customHeight="1" x14ac:dyDescent="0.2">
      <c r="J735" s="55"/>
    </row>
    <row r="736" spans="10:10" ht="12.75" customHeight="1" x14ac:dyDescent="0.2">
      <c r="J736" s="55"/>
    </row>
    <row r="737" spans="10:10" ht="12.75" customHeight="1" x14ac:dyDescent="0.2">
      <c r="J737" s="55"/>
    </row>
    <row r="738" spans="10:10" ht="12.75" customHeight="1" x14ac:dyDescent="0.2">
      <c r="J738" s="55"/>
    </row>
    <row r="739" spans="10:10" ht="12.75" customHeight="1" x14ac:dyDescent="0.2">
      <c r="J739" s="55"/>
    </row>
    <row r="740" spans="10:10" ht="12.75" customHeight="1" x14ac:dyDescent="0.2">
      <c r="J740" s="55"/>
    </row>
    <row r="741" spans="10:10" ht="12.75" customHeight="1" x14ac:dyDescent="0.2">
      <c r="J741" s="55"/>
    </row>
    <row r="742" spans="10:10" ht="12.75" customHeight="1" x14ac:dyDescent="0.2">
      <c r="J742" s="55"/>
    </row>
    <row r="743" spans="10:10" ht="12.75" customHeight="1" x14ac:dyDescent="0.2">
      <c r="J743" s="55"/>
    </row>
    <row r="744" spans="10:10" ht="12.75" customHeight="1" x14ac:dyDescent="0.2">
      <c r="J744" s="55"/>
    </row>
    <row r="745" spans="10:10" ht="12.75" customHeight="1" x14ac:dyDescent="0.2">
      <c r="J745" s="55"/>
    </row>
    <row r="746" spans="10:10" ht="12.75" customHeight="1" x14ac:dyDescent="0.2">
      <c r="J746" s="55"/>
    </row>
    <row r="747" spans="10:10" ht="12.75" customHeight="1" x14ac:dyDescent="0.2">
      <c r="J747" s="55"/>
    </row>
    <row r="748" spans="10:10" ht="12.75" customHeight="1" x14ac:dyDescent="0.2">
      <c r="J748" s="55"/>
    </row>
    <row r="749" spans="10:10" ht="12.75" customHeight="1" x14ac:dyDescent="0.2">
      <c r="J749" s="55"/>
    </row>
    <row r="750" spans="10:10" ht="12.75" customHeight="1" x14ac:dyDescent="0.2">
      <c r="J750" s="55"/>
    </row>
    <row r="751" spans="10:10" ht="12.75" customHeight="1" x14ac:dyDescent="0.2">
      <c r="J751" s="55"/>
    </row>
    <row r="752" spans="10:10" ht="12.75" customHeight="1" x14ac:dyDescent="0.2">
      <c r="J752" s="55"/>
    </row>
    <row r="753" spans="10:10" ht="12.75" customHeight="1" x14ac:dyDescent="0.2">
      <c r="J753" s="55"/>
    </row>
    <row r="754" spans="10:10" ht="12.75" customHeight="1" x14ac:dyDescent="0.2">
      <c r="J754" s="55"/>
    </row>
    <row r="755" spans="10:10" ht="12.75" customHeight="1" x14ac:dyDescent="0.2">
      <c r="J755" s="55"/>
    </row>
    <row r="756" spans="10:10" ht="12.75" customHeight="1" x14ac:dyDescent="0.2">
      <c r="J756" s="55"/>
    </row>
    <row r="757" spans="10:10" ht="12.75" customHeight="1" x14ac:dyDescent="0.2">
      <c r="J757" s="55"/>
    </row>
    <row r="758" spans="10:10" ht="12.75" customHeight="1" x14ac:dyDescent="0.2">
      <c r="J758" s="55"/>
    </row>
    <row r="759" spans="10:10" ht="12.75" customHeight="1" x14ac:dyDescent="0.2">
      <c r="J759" s="55"/>
    </row>
    <row r="760" spans="10:10" ht="12.75" customHeight="1" x14ac:dyDescent="0.2">
      <c r="J760" s="55"/>
    </row>
    <row r="761" spans="10:10" ht="12.75" customHeight="1" x14ac:dyDescent="0.2">
      <c r="J761" s="55"/>
    </row>
    <row r="762" spans="10:10" ht="12.75" customHeight="1" x14ac:dyDescent="0.2">
      <c r="J762" s="55"/>
    </row>
    <row r="763" spans="10:10" ht="12.75" customHeight="1" x14ac:dyDescent="0.2">
      <c r="J763" s="55"/>
    </row>
    <row r="764" spans="10:10" ht="12.75" customHeight="1" x14ac:dyDescent="0.2">
      <c r="J764" s="55"/>
    </row>
    <row r="765" spans="10:10" ht="12.75" customHeight="1" x14ac:dyDescent="0.2">
      <c r="J765" s="55"/>
    </row>
    <row r="766" spans="10:10" ht="12.75" customHeight="1" x14ac:dyDescent="0.2">
      <c r="J766" s="55"/>
    </row>
    <row r="767" spans="10:10" ht="12.75" customHeight="1" x14ac:dyDescent="0.2">
      <c r="J767" s="55"/>
    </row>
    <row r="768" spans="10:10" ht="12.75" customHeight="1" x14ac:dyDescent="0.2">
      <c r="J768" s="55"/>
    </row>
    <row r="769" spans="10:10" ht="12.75" customHeight="1" x14ac:dyDescent="0.2">
      <c r="J769" s="55"/>
    </row>
    <row r="770" spans="10:10" ht="12.75" customHeight="1" x14ac:dyDescent="0.2">
      <c r="J770" s="55"/>
    </row>
    <row r="771" spans="10:10" ht="12.75" customHeight="1" x14ac:dyDescent="0.2">
      <c r="J771" s="55"/>
    </row>
    <row r="772" spans="10:10" ht="12.75" customHeight="1" x14ac:dyDescent="0.2">
      <c r="J772" s="55"/>
    </row>
    <row r="773" spans="10:10" ht="12.75" customHeight="1" x14ac:dyDescent="0.2">
      <c r="J773" s="55"/>
    </row>
    <row r="774" spans="10:10" ht="12.75" customHeight="1" x14ac:dyDescent="0.2">
      <c r="J774" s="55"/>
    </row>
    <row r="775" spans="10:10" ht="12.75" customHeight="1" x14ac:dyDescent="0.2">
      <c r="J775" s="55"/>
    </row>
    <row r="776" spans="10:10" ht="12.75" customHeight="1" x14ac:dyDescent="0.2">
      <c r="J776" s="55"/>
    </row>
    <row r="777" spans="10:10" ht="12.75" customHeight="1" x14ac:dyDescent="0.2">
      <c r="J777" s="55"/>
    </row>
    <row r="778" spans="10:10" ht="12.75" customHeight="1" x14ac:dyDescent="0.2">
      <c r="J778" s="55"/>
    </row>
    <row r="779" spans="10:10" ht="12.75" customHeight="1" x14ac:dyDescent="0.2">
      <c r="J779" s="55"/>
    </row>
    <row r="780" spans="10:10" ht="12.75" customHeight="1" x14ac:dyDescent="0.2">
      <c r="J780" s="55"/>
    </row>
    <row r="781" spans="10:10" ht="12.75" customHeight="1" x14ac:dyDescent="0.2">
      <c r="J781" s="55"/>
    </row>
    <row r="782" spans="10:10" ht="12.75" customHeight="1" x14ac:dyDescent="0.2">
      <c r="J782" s="55"/>
    </row>
    <row r="783" spans="10:10" ht="12.75" customHeight="1" x14ac:dyDescent="0.2">
      <c r="J783" s="55"/>
    </row>
    <row r="784" spans="10:10" ht="12.75" customHeight="1" x14ac:dyDescent="0.2">
      <c r="J784" s="55"/>
    </row>
    <row r="785" spans="10:10" ht="12.75" customHeight="1" x14ac:dyDescent="0.2">
      <c r="J785" s="55"/>
    </row>
    <row r="786" spans="10:10" ht="12.75" customHeight="1" x14ac:dyDescent="0.2">
      <c r="J786" s="55"/>
    </row>
    <row r="787" spans="10:10" ht="12.75" customHeight="1" x14ac:dyDescent="0.2">
      <c r="J787" s="55"/>
    </row>
    <row r="788" spans="10:10" ht="12.75" customHeight="1" x14ac:dyDescent="0.2">
      <c r="J788" s="55"/>
    </row>
    <row r="789" spans="10:10" ht="12.75" customHeight="1" x14ac:dyDescent="0.2">
      <c r="J789" s="55"/>
    </row>
    <row r="790" spans="10:10" ht="12.75" customHeight="1" x14ac:dyDescent="0.2">
      <c r="J790" s="55"/>
    </row>
    <row r="791" spans="10:10" ht="12.75" customHeight="1" x14ac:dyDescent="0.2">
      <c r="J791" s="55"/>
    </row>
    <row r="792" spans="10:10" ht="12.75" customHeight="1" x14ac:dyDescent="0.2">
      <c r="J792" s="55"/>
    </row>
    <row r="793" spans="10:10" ht="12.75" customHeight="1" x14ac:dyDescent="0.2">
      <c r="J793" s="55"/>
    </row>
    <row r="794" spans="10:10" ht="12.75" customHeight="1" x14ac:dyDescent="0.2">
      <c r="J794" s="55"/>
    </row>
    <row r="795" spans="10:10" ht="12.75" customHeight="1" x14ac:dyDescent="0.2">
      <c r="J795" s="55"/>
    </row>
    <row r="796" spans="10:10" ht="12.75" customHeight="1" x14ac:dyDescent="0.2">
      <c r="J796" s="55"/>
    </row>
    <row r="797" spans="10:10" ht="12.75" customHeight="1" x14ac:dyDescent="0.2">
      <c r="J797" s="55"/>
    </row>
    <row r="798" spans="10:10" ht="12.75" customHeight="1" x14ac:dyDescent="0.2">
      <c r="J798" s="55"/>
    </row>
    <row r="799" spans="10:10" ht="12.75" customHeight="1" x14ac:dyDescent="0.2">
      <c r="J799" s="55"/>
    </row>
    <row r="800" spans="10:10" ht="12.75" customHeight="1" x14ac:dyDescent="0.2">
      <c r="J800" s="55"/>
    </row>
    <row r="801" spans="10:10" ht="12.75" customHeight="1" x14ac:dyDescent="0.2">
      <c r="J801" s="55"/>
    </row>
    <row r="802" spans="10:10" ht="12.75" customHeight="1" x14ac:dyDescent="0.2">
      <c r="J802" s="55"/>
    </row>
    <row r="803" spans="10:10" ht="12.75" customHeight="1" x14ac:dyDescent="0.2">
      <c r="J803" s="55"/>
    </row>
    <row r="804" spans="10:10" ht="12.75" customHeight="1" x14ac:dyDescent="0.2">
      <c r="J804" s="55"/>
    </row>
    <row r="805" spans="10:10" ht="12.75" customHeight="1" x14ac:dyDescent="0.2">
      <c r="J805" s="55"/>
    </row>
    <row r="806" spans="10:10" ht="12.75" customHeight="1" x14ac:dyDescent="0.2">
      <c r="J806" s="55"/>
    </row>
    <row r="807" spans="10:10" ht="12.75" customHeight="1" x14ac:dyDescent="0.2">
      <c r="J807" s="55"/>
    </row>
    <row r="808" spans="10:10" ht="12.75" customHeight="1" x14ac:dyDescent="0.2">
      <c r="J808" s="55"/>
    </row>
    <row r="809" spans="10:10" ht="12.75" customHeight="1" x14ac:dyDescent="0.2">
      <c r="J809" s="55"/>
    </row>
    <row r="810" spans="10:10" ht="12.75" customHeight="1" x14ac:dyDescent="0.2">
      <c r="J810" s="55"/>
    </row>
    <row r="811" spans="10:10" ht="12.75" customHeight="1" x14ac:dyDescent="0.2">
      <c r="J811" s="55"/>
    </row>
    <row r="812" spans="10:10" ht="12.75" customHeight="1" x14ac:dyDescent="0.2">
      <c r="J812" s="55"/>
    </row>
    <row r="813" spans="10:10" ht="12.75" customHeight="1" x14ac:dyDescent="0.2">
      <c r="J813" s="55"/>
    </row>
    <row r="814" spans="10:10" ht="12.75" customHeight="1" x14ac:dyDescent="0.2">
      <c r="J814" s="55"/>
    </row>
    <row r="815" spans="10:10" ht="12.75" customHeight="1" x14ac:dyDescent="0.2">
      <c r="J815" s="55"/>
    </row>
    <row r="816" spans="10:10" ht="12.75" customHeight="1" x14ac:dyDescent="0.2">
      <c r="J816" s="55"/>
    </row>
    <row r="817" spans="10:10" ht="12.75" customHeight="1" x14ac:dyDescent="0.2">
      <c r="J817" s="55"/>
    </row>
    <row r="818" spans="10:10" ht="12.75" customHeight="1" x14ac:dyDescent="0.2">
      <c r="J818" s="55"/>
    </row>
    <row r="819" spans="10:10" ht="12.75" customHeight="1" x14ac:dyDescent="0.2">
      <c r="J819" s="55"/>
    </row>
    <row r="820" spans="10:10" ht="12.75" customHeight="1" x14ac:dyDescent="0.2">
      <c r="J820" s="55"/>
    </row>
    <row r="821" spans="10:10" ht="12.75" customHeight="1" x14ac:dyDescent="0.2">
      <c r="J821" s="55"/>
    </row>
    <row r="822" spans="10:10" ht="12.75" customHeight="1" x14ac:dyDescent="0.2">
      <c r="J822" s="55"/>
    </row>
    <row r="823" spans="10:10" ht="12.75" customHeight="1" x14ac:dyDescent="0.2">
      <c r="J823" s="55"/>
    </row>
    <row r="824" spans="10:10" ht="12.75" customHeight="1" x14ac:dyDescent="0.2">
      <c r="J824" s="55"/>
    </row>
    <row r="825" spans="10:10" ht="12.75" customHeight="1" x14ac:dyDescent="0.2">
      <c r="J825" s="55"/>
    </row>
    <row r="826" spans="10:10" ht="12.75" customHeight="1" x14ac:dyDescent="0.2">
      <c r="J826" s="55"/>
    </row>
    <row r="827" spans="10:10" ht="12.75" customHeight="1" x14ac:dyDescent="0.2">
      <c r="J827" s="55"/>
    </row>
    <row r="828" spans="10:10" ht="12.75" customHeight="1" x14ac:dyDescent="0.2">
      <c r="J828" s="55"/>
    </row>
    <row r="829" spans="10:10" ht="12.75" customHeight="1" x14ac:dyDescent="0.2">
      <c r="J829" s="55"/>
    </row>
    <row r="830" spans="10:10" ht="12.75" customHeight="1" x14ac:dyDescent="0.2">
      <c r="J830" s="55"/>
    </row>
    <row r="831" spans="10:10" ht="12.75" customHeight="1" x14ac:dyDescent="0.2">
      <c r="J831" s="55"/>
    </row>
    <row r="832" spans="10:10" ht="12.75" customHeight="1" x14ac:dyDescent="0.2">
      <c r="J832" s="55"/>
    </row>
    <row r="833" spans="10:10" ht="12.75" customHeight="1" x14ac:dyDescent="0.2">
      <c r="J833" s="55"/>
    </row>
    <row r="834" spans="10:10" ht="12.75" customHeight="1" x14ac:dyDescent="0.2">
      <c r="J834" s="55"/>
    </row>
    <row r="835" spans="10:10" ht="12.75" customHeight="1" x14ac:dyDescent="0.2">
      <c r="J835" s="55"/>
    </row>
    <row r="836" spans="10:10" ht="12.75" customHeight="1" x14ac:dyDescent="0.2">
      <c r="J836" s="55"/>
    </row>
    <row r="837" spans="10:10" ht="12.75" customHeight="1" x14ac:dyDescent="0.2">
      <c r="J837" s="55"/>
    </row>
    <row r="838" spans="10:10" ht="12.75" customHeight="1" x14ac:dyDescent="0.2">
      <c r="J838" s="55"/>
    </row>
    <row r="839" spans="10:10" ht="12.75" customHeight="1" x14ac:dyDescent="0.2">
      <c r="J839" s="55"/>
    </row>
    <row r="840" spans="10:10" ht="12.75" customHeight="1" x14ac:dyDescent="0.2">
      <c r="J840" s="55"/>
    </row>
    <row r="841" spans="10:10" ht="12.75" customHeight="1" x14ac:dyDescent="0.2">
      <c r="J841" s="55"/>
    </row>
    <row r="842" spans="10:10" ht="12.75" customHeight="1" x14ac:dyDescent="0.2">
      <c r="J842" s="55"/>
    </row>
    <row r="843" spans="10:10" ht="12.75" customHeight="1" x14ac:dyDescent="0.2">
      <c r="J843" s="55"/>
    </row>
    <row r="844" spans="10:10" ht="12.75" customHeight="1" x14ac:dyDescent="0.2">
      <c r="J844" s="55"/>
    </row>
    <row r="845" spans="10:10" ht="12.75" customHeight="1" x14ac:dyDescent="0.2">
      <c r="J845" s="55"/>
    </row>
    <row r="846" spans="10:10" ht="12.75" customHeight="1" x14ac:dyDescent="0.2">
      <c r="J846" s="55"/>
    </row>
    <row r="847" spans="10:10" ht="12.75" customHeight="1" x14ac:dyDescent="0.2">
      <c r="J847" s="55"/>
    </row>
    <row r="848" spans="10:10" ht="12.75" customHeight="1" x14ac:dyDescent="0.2">
      <c r="J848" s="55"/>
    </row>
    <row r="849" spans="10:10" ht="12.75" customHeight="1" x14ac:dyDescent="0.2">
      <c r="J849" s="55"/>
    </row>
    <row r="850" spans="10:10" ht="12.75" customHeight="1" x14ac:dyDescent="0.2">
      <c r="J850" s="55"/>
    </row>
    <row r="851" spans="10:10" ht="12.75" customHeight="1" x14ac:dyDescent="0.2">
      <c r="J851" s="55"/>
    </row>
    <row r="852" spans="10:10" ht="12.75" customHeight="1" x14ac:dyDescent="0.2">
      <c r="J852" s="55"/>
    </row>
    <row r="853" spans="10:10" ht="12.75" customHeight="1" x14ac:dyDescent="0.2">
      <c r="J853" s="55"/>
    </row>
    <row r="854" spans="10:10" ht="12.75" customHeight="1" x14ac:dyDescent="0.2">
      <c r="J854" s="55"/>
    </row>
    <row r="855" spans="10:10" ht="12.75" customHeight="1" x14ac:dyDescent="0.2">
      <c r="J855" s="55"/>
    </row>
    <row r="856" spans="10:10" ht="12.75" customHeight="1" x14ac:dyDescent="0.2">
      <c r="J856" s="55"/>
    </row>
    <row r="857" spans="10:10" ht="12.75" customHeight="1" x14ac:dyDescent="0.2">
      <c r="J857" s="55"/>
    </row>
    <row r="858" spans="10:10" ht="12.75" customHeight="1" x14ac:dyDescent="0.2">
      <c r="J858" s="55"/>
    </row>
    <row r="859" spans="10:10" ht="12.75" customHeight="1" x14ac:dyDescent="0.2">
      <c r="J859" s="55"/>
    </row>
    <row r="860" spans="10:10" ht="12.75" customHeight="1" x14ac:dyDescent="0.2">
      <c r="J860" s="55"/>
    </row>
    <row r="861" spans="10:10" ht="12.75" customHeight="1" x14ac:dyDescent="0.2">
      <c r="J861" s="55"/>
    </row>
    <row r="862" spans="10:10" ht="12.75" customHeight="1" x14ac:dyDescent="0.2">
      <c r="J862" s="55"/>
    </row>
    <row r="863" spans="10:10" ht="12.75" customHeight="1" x14ac:dyDescent="0.2">
      <c r="J863" s="55"/>
    </row>
    <row r="864" spans="10:10" ht="12.75" customHeight="1" x14ac:dyDescent="0.2">
      <c r="J864" s="55"/>
    </row>
    <row r="865" spans="10:10" ht="12.75" customHeight="1" x14ac:dyDescent="0.2">
      <c r="J865" s="55"/>
    </row>
    <row r="866" spans="10:10" ht="12.75" customHeight="1" x14ac:dyDescent="0.2">
      <c r="J866" s="55"/>
    </row>
    <row r="867" spans="10:10" ht="12.75" customHeight="1" x14ac:dyDescent="0.2">
      <c r="J867" s="55"/>
    </row>
    <row r="868" spans="10:10" ht="12.75" customHeight="1" x14ac:dyDescent="0.2">
      <c r="J868" s="55"/>
    </row>
    <row r="869" spans="10:10" ht="12.75" customHeight="1" x14ac:dyDescent="0.2">
      <c r="J869" s="55"/>
    </row>
    <row r="870" spans="10:10" ht="12.75" customHeight="1" x14ac:dyDescent="0.2">
      <c r="J870" s="55"/>
    </row>
    <row r="871" spans="10:10" ht="12.75" customHeight="1" x14ac:dyDescent="0.2">
      <c r="J871" s="55"/>
    </row>
    <row r="872" spans="10:10" ht="12.75" customHeight="1" x14ac:dyDescent="0.2">
      <c r="J872" s="55"/>
    </row>
    <row r="873" spans="10:10" ht="12.75" customHeight="1" x14ac:dyDescent="0.2">
      <c r="J873" s="55"/>
    </row>
    <row r="874" spans="10:10" ht="12.75" customHeight="1" x14ac:dyDescent="0.2">
      <c r="J874" s="55"/>
    </row>
    <row r="875" spans="10:10" ht="12.75" customHeight="1" x14ac:dyDescent="0.2">
      <c r="J875" s="55"/>
    </row>
    <row r="876" spans="10:10" ht="12.75" customHeight="1" x14ac:dyDescent="0.2">
      <c r="J876" s="55"/>
    </row>
    <row r="877" spans="10:10" ht="12.75" customHeight="1" x14ac:dyDescent="0.2">
      <c r="J877" s="55"/>
    </row>
    <row r="878" spans="10:10" ht="12.75" customHeight="1" x14ac:dyDescent="0.2">
      <c r="J878" s="55"/>
    </row>
    <row r="879" spans="10:10" ht="12.75" customHeight="1" x14ac:dyDescent="0.2">
      <c r="J879" s="55"/>
    </row>
    <row r="880" spans="10:10" ht="12.75" customHeight="1" x14ac:dyDescent="0.2">
      <c r="J880" s="55"/>
    </row>
    <row r="881" spans="10:10" ht="12.75" customHeight="1" x14ac:dyDescent="0.2">
      <c r="J881" s="55"/>
    </row>
    <row r="882" spans="10:10" ht="12.75" customHeight="1" x14ac:dyDescent="0.2">
      <c r="J882" s="55"/>
    </row>
    <row r="883" spans="10:10" ht="12.75" customHeight="1" x14ac:dyDescent="0.2">
      <c r="J883" s="55"/>
    </row>
    <row r="884" spans="10:10" ht="12.75" customHeight="1" x14ac:dyDescent="0.2">
      <c r="J884" s="55"/>
    </row>
    <row r="885" spans="10:10" ht="12.75" customHeight="1" x14ac:dyDescent="0.2">
      <c r="J885" s="55"/>
    </row>
    <row r="886" spans="10:10" ht="12.75" customHeight="1" x14ac:dyDescent="0.2">
      <c r="J886" s="55"/>
    </row>
    <row r="887" spans="10:10" ht="12.75" customHeight="1" x14ac:dyDescent="0.2">
      <c r="J887" s="55"/>
    </row>
    <row r="888" spans="10:10" ht="12.75" customHeight="1" x14ac:dyDescent="0.2">
      <c r="J888" s="55"/>
    </row>
    <row r="889" spans="10:10" ht="12.75" customHeight="1" x14ac:dyDescent="0.2">
      <c r="J889" s="55"/>
    </row>
    <row r="890" spans="10:10" ht="12.75" customHeight="1" x14ac:dyDescent="0.2">
      <c r="J890" s="55"/>
    </row>
    <row r="891" spans="10:10" ht="12.75" customHeight="1" x14ac:dyDescent="0.2">
      <c r="J891" s="55"/>
    </row>
    <row r="892" spans="10:10" ht="12.75" customHeight="1" x14ac:dyDescent="0.2">
      <c r="J892" s="55"/>
    </row>
    <row r="893" spans="10:10" ht="12.75" customHeight="1" x14ac:dyDescent="0.2">
      <c r="J893" s="55"/>
    </row>
    <row r="894" spans="10:10" ht="12.75" customHeight="1" x14ac:dyDescent="0.2">
      <c r="J894" s="55"/>
    </row>
    <row r="895" spans="10:10" ht="12.75" customHeight="1" x14ac:dyDescent="0.2">
      <c r="J895" s="55"/>
    </row>
    <row r="896" spans="10:10" ht="12.75" customHeight="1" x14ac:dyDescent="0.2">
      <c r="J896" s="55"/>
    </row>
    <row r="897" spans="10:10" ht="12.75" customHeight="1" x14ac:dyDescent="0.2">
      <c r="J897" s="55"/>
    </row>
    <row r="898" spans="10:10" ht="12.75" customHeight="1" x14ac:dyDescent="0.2">
      <c r="J898" s="55"/>
    </row>
    <row r="899" spans="10:10" ht="12.75" customHeight="1" x14ac:dyDescent="0.2">
      <c r="J899" s="55"/>
    </row>
    <row r="900" spans="10:10" ht="12.75" customHeight="1" x14ac:dyDescent="0.2">
      <c r="J900" s="55"/>
    </row>
    <row r="901" spans="10:10" ht="12.75" customHeight="1" x14ac:dyDescent="0.2">
      <c r="J901" s="55"/>
    </row>
    <row r="902" spans="10:10" ht="12.75" customHeight="1" x14ac:dyDescent="0.2">
      <c r="J902" s="55"/>
    </row>
    <row r="903" spans="10:10" ht="12.75" customHeight="1" x14ac:dyDescent="0.2">
      <c r="J903" s="55"/>
    </row>
    <row r="904" spans="10:10" ht="12.75" customHeight="1" x14ac:dyDescent="0.2">
      <c r="J904" s="55"/>
    </row>
    <row r="905" spans="10:10" ht="12.75" customHeight="1" x14ac:dyDescent="0.2">
      <c r="J905" s="55"/>
    </row>
    <row r="906" spans="10:10" ht="12.75" customHeight="1" x14ac:dyDescent="0.2">
      <c r="J906" s="55"/>
    </row>
    <row r="907" spans="10:10" ht="12.75" customHeight="1" x14ac:dyDescent="0.2">
      <c r="J907" s="55"/>
    </row>
    <row r="908" spans="10:10" ht="12.75" customHeight="1" x14ac:dyDescent="0.2">
      <c r="J908" s="55"/>
    </row>
    <row r="909" spans="10:10" ht="12.75" customHeight="1" x14ac:dyDescent="0.2">
      <c r="J909" s="55"/>
    </row>
    <row r="910" spans="10:10" ht="12.75" customHeight="1" x14ac:dyDescent="0.2">
      <c r="J910" s="55"/>
    </row>
    <row r="911" spans="10:10" ht="12.75" customHeight="1" x14ac:dyDescent="0.2">
      <c r="J911" s="55"/>
    </row>
    <row r="912" spans="10:10" ht="12.75" customHeight="1" x14ac:dyDescent="0.2">
      <c r="J912" s="55"/>
    </row>
    <row r="913" spans="10:10" ht="12.75" customHeight="1" x14ac:dyDescent="0.2">
      <c r="J913" s="55"/>
    </row>
    <row r="914" spans="10:10" ht="12.75" customHeight="1" x14ac:dyDescent="0.2">
      <c r="J914" s="55"/>
    </row>
    <row r="915" spans="10:10" ht="12.75" customHeight="1" x14ac:dyDescent="0.2">
      <c r="J915" s="55"/>
    </row>
    <row r="916" spans="10:10" ht="12.75" customHeight="1" x14ac:dyDescent="0.2">
      <c r="J916" s="55"/>
    </row>
    <row r="917" spans="10:10" ht="12.75" customHeight="1" x14ac:dyDescent="0.2">
      <c r="J917" s="55"/>
    </row>
    <row r="918" spans="10:10" ht="12.75" customHeight="1" x14ac:dyDescent="0.2">
      <c r="J918" s="55"/>
    </row>
    <row r="919" spans="10:10" ht="12.75" customHeight="1" x14ac:dyDescent="0.2">
      <c r="J919" s="55"/>
    </row>
    <row r="920" spans="10:10" ht="12.75" customHeight="1" x14ac:dyDescent="0.2">
      <c r="J920" s="55"/>
    </row>
    <row r="921" spans="10:10" ht="12.75" customHeight="1" x14ac:dyDescent="0.2">
      <c r="J921" s="55"/>
    </row>
    <row r="922" spans="10:10" ht="12.75" customHeight="1" x14ac:dyDescent="0.2">
      <c r="J922" s="55"/>
    </row>
    <row r="923" spans="10:10" ht="12.75" customHeight="1" x14ac:dyDescent="0.2">
      <c r="J923" s="55"/>
    </row>
    <row r="924" spans="10:10" ht="12.75" customHeight="1" x14ac:dyDescent="0.2">
      <c r="J924" s="55"/>
    </row>
    <row r="925" spans="10:10" ht="12.75" customHeight="1" x14ac:dyDescent="0.2">
      <c r="J925" s="55"/>
    </row>
    <row r="926" spans="10:10" ht="12.75" customHeight="1" x14ac:dyDescent="0.2">
      <c r="J926" s="55"/>
    </row>
    <row r="927" spans="10:10" ht="12.75" customHeight="1" x14ac:dyDescent="0.2">
      <c r="J927" s="55"/>
    </row>
    <row r="928" spans="10:10" ht="12.75" customHeight="1" x14ac:dyDescent="0.2">
      <c r="J928" s="55"/>
    </row>
    <row r="929" spans="10:10" ht="12.75" customHeight="1" x14ac:dyDescent="0.2">
      <c r="J929" s="55"/>
    </row>
    <row r="930" spans="10:10" ht="12.75" customHeight="1" x14ac:dyDescent="0.2">
      <c r="J930" s="55"/>
    </row>
    <row r="931" spans="10:10" ht="12.75" customHeight="1" x14ac:dyDescent="0.2">
      <c r="J931" s="55"/>
    </row>
    <row r="932" spans="10:10" ht="12.75" customHeight="1" x14ac:dyDescent="0.2">
      <c r="J932" s="55"/>
    </row>
    <row r="933" spans="10:10" ht="12.75" customHeight="1" x14ac:dyDescent="0.2">
      <c r="J933" s="55"/>
    </row>
    <row r="934" spans="10:10" ht="12.75" customHeight="1" x14ac:dyDescent="0.2">
      <c r="J934" s="55"/>
    </row>
    <row r="935" spans="10:10" ht="12.75" customHeight="1" x14ac:dyDescent="0.2">
      <c r="J935" s="55"/>
    </row>
    <row r="936" spans="10:10" ht="12.75" customHeight="1" x14ac:dyDescent="0.2">
      <c r="J936" s="55"/>
    </row>
    <row r="937" spans="10:10" ht="12.75" customHeight="1" x14ac:dyDescent="0.2">
      <c r="J937" s="55"/>
    </row>
    <row r="938" spans="10:10" ht="12.75" customHeight="1" x14ac:dyDescent="0.2">
      <c r="J938" s="55"/>
    </row>
    <row r="939" spans="10:10" ht="12.75" customHeight="1" x14ac:dyDescent="0.2">
      <c r="J939" s="55"/>
    </row>
    <row r="940" spans="10:10" ht="12.75" customHeight="1" x14ac:dyDescent="0.2">
      <c r="J940" s="55"/>
    </row>
    <row r="941" spans="10:10" ht="12.75" customHeight="1" x14ac:dyDescent="0.2">
      <c r="J941" s="55"/>
    </row>
    <row r="942" spans="10:10" ht="12.75" customHeight="1" x14ac:dyDescent="0.2">
      <c r="J942" s="55"/>
    </row>
    <row r="943" spans="10:10" ht="12.75" customHeight="1" x14ac:dyDescent="0.2">
      <c r="J943" s="55"/>
    </row>
    <row r="944" spans="10:10" ht="12.75" customHeight="1" x14ac:dyDescent="0.2">
      <c r="J944" s="55"/>
    </row>
    <row r="945" spans="10:10" ht="12.75" customHeight="1" x14ac:dyDescent="0.2">
      <c r="J945" s="55"/>
    </row>
    <row r="946" spans="10:10" ht="12.75" customHeight="1" x14ac:dyDescent="0.2">
      <c r="J946" s="55"/>
    </row>
    <row r="947" spans="10:10" ht="12.75" customHeight="1" x14ac:dyDescent="0.2">
      <c r="J947" s="55"/>
    </row>
    <row r="948" spans="10:10" ht="12.75" customHeight="1" x14ac:dyDescent="0.2">
      <c r="J948" s="55"/>
    </row>
    <row r="949" spans="10:10" ht="12.75" customHeight="1" x14ac:dyDescent="0.2">
      <c r="J949" s="55"/>
    </row>
    <row r="950" spans="10:10" ht="12.75" customHeight="1" x14ac:dyDescent="0.2">
      <c r="J950" s="55"/>
    </row>
    <row r="951" spans="10:10" ht="12.75" customHeight="1" x14ac:dyDescent="0.2">
      <c r="J951" s="55"/>
    </row>
    <row r="952" spans="10:10" ht="12.75" customHeight="1" x14ac:dyDescent="0.2">
      <c r="J952" s="55"/>
    </row>
    <row r="953" spans="10:10" ht="12.75" customHeight="1" x14ac:dyDescent="0.2">
      <c r="J953" s="55"/>
    </row>
    <row r="954" spans="10:10" ht="12.75" customHeight="1" x14ac:dyDescent="0.2">
      <c r="J954" s="55"/>
    </row>
    <row r="955" spans="10:10" ht="12.75" customHeight="1" x14ac:dyDescent="0.2">
      <c r="J955" s="55"/>
    </row>
    <row r="956" spans="10:10" ht="12.75" customHeight="1" x14ac:dyDescent="0.2">
      <c r="J956" s="55"/>
    </row>
    <row r="957" spans="10:10" ht="12.75" customHeight="1" x14ac:dyDescent="0.2">
      <c r="J957" s="55"/>
    </row>
    <row r="958" spans="10:10" ht="12.75" customHeight="1" x14ac:dyDescent="0.2">
      <c r="J958" s="55"/>
    </row>
    <row r="959" spans="10:10" ht="12.75" customHeight="1" x14ac:dyDescent="0.2">
      <c r="J959" s="55"/>
    </row>
    <row r="960" spans="10:10" ht="12.75" customHeight="1" x14ac:dyDescent="0.2">
      <c r="J960" s="55"/>
    </row>
    <row r="961" spans="10:10" ht="12.75" customHeight="1" x14ac:dyDescent="0.2">
      <c r="J961" s="55"/>
    </row>
    <row r="962" spans="10:10" ht="12.75" customHeight="1" x14ac:dyDescent="0.2">
      <c r="J962" s="55"/>
    </row>
    <row r="963" spans="10:10" ht="12.75" customHeight="1" x14ac:dyDescent="0.2">
      <c r="J963" s="55"/>
    </row>
    <row r="964" spans="10:10" ht="12.75" customHeight="1" x14ac:dyDescent="0.2">
      <c r="J964" s="55"/>
    </row>
    <row r="965" spans="10:10" ht="12.75" customHeight="1" x14ac:dyDescent="0.2">
      <c r="J965" s="55"/>
    </row>
  </sheetData>
  <mergeCells count="7">
    <mergeCell ref="H3:H5"/>
    <mergeCell ref="A22:P24"/>
    <mergeCell ref="A1:D1"/>
    <mergeCell ref="D3:D5"/>
    <mergeCell ref="E3:E5"/>
    <mergeCell ref="F3:F5"/>
    <mergeCell ref="G3:G5"/>
  </mergeCells>
  <pageMargins left="0.51180555555555596" right="0.51180555555555596" top="0.78749999999999998" bottom="0.78749999999999998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60"/>
  <sheetViews>
    <sheetView zoomScaleNormal="100" workbookViewId="0">
      <selection sqref="A1:P1"/>
    </sheetView>
  </sheetViews>
  <sheetFormatPr defaultColWidth="8.7109375" defaultRowHeight="12.75" x14ac:dyDescent="0.2"/>
  <cols>
    <col min="1" max="1" width="8.5703125" customWidth="1"/>
    <col min="2" max="2" width="6.42578125" customWidth="1"/>
    <col min="17" max="17" width="8.5703125" customWidth="1"/>
  </cols>
  <sheetData>
    <row r="1" spans="1:19" ht="12.75" customHeight="1" x14ac:dyDescent="0.2">
      <c r="A1" s="101" t="s">
        <v>65</v>
      </c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</row>
    <row r="2" spans="1:19" ht="12.75" customHeight="1" x14ac:dyDescent="0.2">
      <c r="A2" s="56"/>
      <c r="B2" s="101" t="s">
        <v>75</v>
      </c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</row>
    <row r="3" spans="1:19" ht="12.75" customHeight="1" x14ac:dyDescent="0.2">
      <c r="A3" s="101" t="s">
        <v>76</v>
      </c>
      <c r="B3" s="101" t="s">
        <v>77</v>
      </c>
      <c r="C3" s="101" t="s">
        <v>78</v>
      </c>
      <c r="D3" s="101" t="s">
        <v>79</v>
      </c>
      <c r="E3" s="101" t="s">
        <v>80</v>
      </c>
      <c r="F3" s="101" t="s">
        <v>81</v>
      </c>
      <c r="G3" s="101" t="s">
        <v>82</v>
      </c>
      <c r="H3" s="101" t="s">
        <v>83</v>
      </c>
      <c r="I3" s="56" t="s">
        <v>84</v>
      </c>
      <c r="J3" s="56" t="s">
        <v>85</v>
      </c>
      <c r="K3" s="56" t="s">
        <v>86</v>
      </c>
      <c r="L3" s="56" t="s">
        <v>87</v>
      </c>
      <c r="M3" s="56" t="s">
        <v>88</v>
      </c>
      <c r="N3" s="56" t="s">
        <v>89</v>
      </c>
      <c r="O3" s="56" t="s">
        <v>90</v>
      </c>
      <c r="P3" s="56" t="s">
        <v>91</v>
      </c>
    </row>
    <row r="4" spans="1:19" ht="12.75" customHeight="1" x14ac:dyDescent="0.2">
      <c r="A4" s="101"/>
      <c r="B4" s="101"/>
      <c r="C4" s="101"/>
      <c r="D4" s="101"/>
      <c r="E4" s="101"/>
      <c r="F4" s="101"/>
      <c r="G4" s="101"/>
      <c r="H4" s="101"/>
      <c r="I4" s="56" t="s">
        <v>92</v>
      </c>
      <c r="J4" s="56" t="s">
        <v>92</v>
      </c>
      <c r="K4" s="56" t="s">
        <v>92</v>
      </c>
      <c r="L4" s="56" t="s">
        <v>92</v>
      </c>
      <c r="M4" s="56" t="s">
        <v>92</v>
      </c>
      <c r="N4" s="56" t="s">
        <v>92</v>
      </c>
      <c r="O4" s="56" t="s">
        <v>92</v>
      </c>
      <c r="P4" s="56" t="s">
        <v>92</v>
      </c>
    </row>
    <row r="5" spans="1:19" ht="12.75" customHeight="1" x14ac:dyDescent="0.2">
      <c r="A5" s="101"/>
      <c r="B5" s="101"/>
      <c r="C5" s="101"/>
      <c r="D5" s="101"/>
      <c r="E5" s="101"/>
      <c r="F5" s="101"/>
      <c r="G5" s="101"/>
      <c r="H5" s="101"/>
      <c r="I5" s="56" t="s">
        <v>93</v>
      </c>
      <c r="J5" s="56" t="s">
        <v>94</v>
      </c>
      <c r="K5" s="56" t="s">
        <v>95</v>
      </c>
      <c r="L5" s="56" t="s">
        <v>96</v>
      </c>
      <c r="M5" s="56" t="s">
        <v>97</v>
      </c>
      <c r="N5" s="56" t="s">
        <v>98</v>
      </c>
      <c r="O5" s="56" t="s">
        <v>99</v>
      </c>
      <c r="P5" s="56" t="s">
        <v>100</v>
      </c>
    </row>
    <row r="6" spans="1:19" ht="12.75" customHeight="1" x14ac:dyDescent="0.2">
      <c r="A6" s="57">
        <v>100</v>
      </c>
      <c r="B6" s="57">
        <v>1.1599999999999999</v>
      </c>
      <c r="C6" s="57">
        <v>1.5</v>
      </c>
      <c r="D6" s="57">
        <v>1.79</v>
      </c>
      <c r="E6" s="57">
        <v>2.04</v>
      </c>
      <c r="F6" s="57">
        <v>2.23</v>
      </c>
      <c r="G6" s="57">
        <v>2.39</v>
      </c>
      <c r="H6" s="57">
        <v>2.5299999999999998</v>
      </c>
      <c r="I6" s="57">
        <v>2.65</v>
      </c>
      <c r="J6" s="57">
        <v>2.83</v>
      </c>
      <c r="K6" s="57">
        <v>3.03</v>
      </c>
      <c r="L6" s="57">
        <v>3.2</v>
      </c>
      <c r="M6" s="57">
        <v>3.38</v>
      </c>
      <c r="N6" s="57">
        <v>3.54</v>
      </c>
      <c r="O6" s="57">
        <v>3.7</v>
      </c>
      <c r="P6" s="57">
        <v>3.83</v>
      </c>
    </row>
    <row r="7" spans="1:19" ht="12.75" customHeight="1" x14ac:dyDescent="0.2">
      <c r="A7" s="57">
        <v>99</v>
      </c>
      <c r="B7" s="57"/>
      <c r="C7" s="57">
        <v>1.47</v>
      </c>
      <c r="D7" s="57">
        <v>1.67</v>
      </c>
      <c r="E7" s="57">
        <v>1.8</v>
      </c>
      <c r="F7" s="57">
        <v>1.89</v>
      </c>
      <c r="G7" s="57">
        <v>1.95</v>
      </c>
      <c r="H7" s="57">
        <v>2</v>
      </c>
      <c r="I7" s="57">
        <v>2.04</v>
      </c>
      <c r="J7" s="57">
        <v>2.09</v>
      </c>
      <c r="K7" s="57">
        <v>2.14</v>
      </c>
      <c r="L7" s="57">
        <v>2.1800000000000002</v>
      </c>
      <c r="M7" s="57">
        <v>2.2200000000000002</v>
      </c>
      <c r="N7" s="57">
        <v>2.2599999999999998</v>
      </c>
      <c r="O7" s="57">
        <v>2.29</v>
      </c>
      <c r="P7" s="57">
        <v>2.31</v>
      </c>
      <c r="R7" s="53"/>
      <c r="S7" s="53"/>
    </row>
    <row r="8" spans="1:19" ht="12.75" customHeight="1" x14ac:dyDescent="0.2">
      <c r="A8" s="57">
        <v>98</v>
      </c>
      <c r="B8" s="57">
        <v>1.1499999999999999</v>
      </c>
      <c r="C8" s="57">
        <v>1.41</v>
      </c>
      <c r="D8" s="57">
        <v>1.6</v>
      </c>
      <c r="E8" s="57">
        <v>1.7</v>
      </c>
      <c r="F8" s="57">
        <v>1.76</v>
      </c>
      <c r="G8" s="57">
        <v>1.81</v>
      </c>
      <c r="H8" s="57">
        <v>1.84</v>
      </c>
      <c r="I8" s="57">
        <v>1.86</v>
      </c>
      <c r="J8" s="57">
        <v>1.91</v>
      </c>
      <c r="K8" s="57">
        <v>1.93</v>
      </c>
      <c r="L8" s="57">
        <v>1.96</v>
      </c>
      <c r="M8" s="57">
        <v>1.99</v>
      </c>
      <c r="N8" s="57">
        <v>2.0099999999999998</v>
      </c>
      <c r="O8" s="57">
        <v>2.0299999999999998</v>
      </c>
      <c r="P8" s="57">
        <v>2.0499999999999998</v>
      </c>
      <c r="R8" s="58"/>
      <c r="S8" s="53"/>
    </row>
    <row r="9" spans="1:19" ht="12.75" customHeight="1" x14ac:dyDescent="0.2">
      <c r="A9" s="57">
        <v>97</v>
      </c>
      <c r="B9" s="57"/>
      <c r="C9" s="57">
        <v>1.41</v>
      </c>
      <c r="D9" s="57">
        <v>1.54</v>
      </c>
      <c r="E9" s="57">
        <v>1.62</v>
      </c>
      <c r="F9" s="57">
        <v>1.67</v>
      </c>
      <c r="G9" s="57">
        <v>1.7</v>
      </c>
      <c r="H9" s="57">
        <v>1.72</v>
      </c>
      <c r="I9" s="57">
        <v>1.74</v>
      </c>
      <c r="J9" s="57">
        <v>1.77</v>
      </c>
      <c r="K9" s="57">
        <v>1.79</v>
      </c>
      <c r="L9" s="57">
        <v>1.81</v>
      </c>
      <c r="M9" s="57">
        <v>1.83</v>
      </c>
      <c r="N9" s="57">
        <v>1.85</v>
      </c>
      <c r="O9" s="57">
        <v>1.86</v>
      </c>
      <c r="P9" s="57">
        <v>1.87</v>
      </c>
    </row>
    <row r="10" spans="1:19" ht="12.75" customHeight="1" x14ac:dyDescent="0.2">
      <c r="A10" s="57">
        <v>96</v>
      </c>
      <c r="B10" s="57">
        <v>1.1399999999999999</v>
      </c>
      <c r="C10" s="57">
        <v>1.38</v>
      </c>
      <c r="D10" s="57">
        <v>1.49</v>
      </c>
      <c r="E10" s="57">
        <v>1.55</v>
      </c>
      <c r="F10" s="57">
        <v>1.59</v>
      </c>
      <c r="G10" s="57">
        <v>1.61</v>
      </c>
      <c r="H10" s="57">
        <v>1.63</v>
      </c>
      <c r="I10" s="57">
        <v>1.65</v>
      </c>
      <c r="J10" s="57">
        <v>1.67</v>
      </c>
      <c r="K10" s="57">
        <v>1.68</v>
      </c>
      <c r="L10" s="57">
        <v>1.7</v>
      </c>
      <c r="M10" s="57">
        <v>1.71</v>
      </c>
      <c r="N10" s="57">
        <v>1.73</v>
      </c>
      <c r="O10" s="57">
        <v>1.74</v>
      </c>
      <c r="P10" s="57">
        <v>1.75</v>
      </c>
      <c r="S10" s="53"/>
    </row>
    <row r="11" spans="1:19" ht="12.75" customHeight="1" x14ac:dyDescent="0.2">
      <c r="A11" s="57">
        <v>95</v>
      </c>
      <c r="B11" s="57"/>
      <c r="C11" s="57">
        <v>1.35</v>
      </c>
      <c r="D11" s="57">
        <v>1.44</v>
      </c>
      <c r="E11" s="57">
        <v>1.49</v>
      </c>
      <c r="F11" s="57">
        <v>1.52</v>
      </c>
      <c r="G11" s="57">
        <v>1.51</v>
      </c>
      <c r="H11" s="57">
        <v>1.55</v>
      </c>
      <c r="I11" s="57">
        <v>1.56</v>
      </c>
      <c r="J11" s="57">
        <v>1.58</v>
      </c>
      <c r="K11" s="57">
        <v>1.59</v>
      </c>
      <c r="L11" s="57">
        <v>1.61</v>
      </c>
      <c r="M11" s="57">
        <v>1.62</v>
      </c>
      <c r="N11" s="57">
        <v>1.63</v>
      </c>
      <c r="O11" s="57">
        <v>1.63</v>
      </c>
      <c r="P11" s="57">
        <v>1.64</v>
      </c>
      <c r="S11" s="54"/>
    </row>
    <row r="12" spans="1:19" ht="12.75" customHeight="1" x14ac:dyDescent="0.2">
      <c r="A12" s="57">
        <v>94</v>
      </c>
      <c r="B12" s="57">
        <v>1.1299999999999999</v>
      </c>
      <c r="C12" s="57">
        <v>1.32</v>
      </c>
      <c r="D12" s="57">
        <v>1.39</v>
      </c>
      <c r="E12" s="57">
        <v>1.43</v>
      </c>
      <c r="F12" s="57">
        <v>1.46</v>
      </c>
      <c r="G12" s="57">
        <v>1.47</v>
      </c>
      <c r="H12" s="57">
        <v>1.48</v>
      </c>
      <c r="I12" s="57">
        <v>1.49</v>
      </c>
      <c r="J12" s="57">
        <v>1.5</v>
      </c>
      <c r="K12" s="57">
        <v>1.51</v>
      </c>
      <c r="L12" s="57">
        <v>1.52</v>
      </c>
      <c r="M12" s="57">
        <v>1.53</v>
      </c>
      <c r="N12" s="57">
        <v>1.54</v>
      </c>
      <c r="O12" s="57">
        <v>1.55</v>
      </c>
      <c r="P12" s="57">
        <v>1.55</v>
      </c>
    </row>
    <row r="13" spans="1:19" ht="12.75" customHeight="1" x14ac:dyDescent="0.2">
      <c r="A13" s="57">
        <v>93</v>
      </c>
      <c r="B13" s="57"/>
      <c r="C13" s="57">
        <v>1.29</v>
      </c>
      <c r="D13" s="57">
        <v>1.35</v>
      </c>
      <c r="E13" s="57">
        <v>1.38</v>
      </c>
      <c r="F13" s="57">
        <v>1.4</v>
      </c>
      <c r="G13" s="57">
        <v>1.41</v>
      </c>
      <c r="H13" s="57">
        <v>1.42</v>
      </c>
      <c r="I13" s="57">
        <v>1.43</v>
      </c>
      <c r="J13" s="57">
        <v>1.41</v>
      </c>
      <c r="K13" s="57">
        <v>1.44</v>
      </c>
      <c r="L13" s="57">
        <v>1.45</v>
      </c>
      <c r="M13" s="57">
        <v>1.46</v>
      </c>
      <c r="N13" s="57">
        <v>1.46</v>
      </c>
      <c r="O13" s="57">
        <v>1.47</v>
      </c>
      <c r="P13" s="57">
        <v>1.47</v>
      </c>
    </row>
    <row r="14" spans="1:19" ht="12.75" customHeight="1" x14ac:dyDescent="0.2">
      <c r="A14" s="57">
        <v>92</v>
      </c>
      <c r="B14" s="57">
        <v>1.1200000000000001</v>
      </c>
      <c r="C14" s="57">
        <v>1.26</v>
      </c>
      <c r="D14" s="57">
        <v>1.31</v>
      </c>
      <c r="E14" s="57">
        <v>1.33</v>
      </c>
      <c r="F14" s="57">
        <v>1.35</v>
      </c>
      <c r="G14" s="57">
        <v>1.36</v>
      </c>
      <c r="H14" s="57">
        <v>1.36</v>
      </c>
      <c r="I14" s="57">
        <v>1.37</v>
      </c>
      <c r="J14" s="57">
        <v>1.37</v>
      </c>
      <c r="K14" s="57">
        <v>1.38</v>
      </c>
      <c r="L14" s="57">
        <v>1.39</v>
      </c>
      <c r="M14" s="57">
        <v>1.39</v>
      </c>
      <c r="N14" s="57">
        <v>1.4</v>
      </c>
      <c r="O14" s="57">
        <v>1.4</v>
      </c>
      <c r="P14" s="57">
        <v>1.4</v>
      </c>
    </row>
    <row r="15" spans="1:19" ht="12.75" customHeight="1" x14ac:dyDescent="0.2">
      <c r="A15" s="57">
        <v>91</v>
      </c>
      <c r="B15" s="57">
        <v>1.1100000000000001</v>
      </c>
      <c r="C15" s="57">
        <v>1.23</v>
      </c>
      <c r="D15" s="57">
        <v>1.27</v>
      </c>
      <c r="E15" s="57">
        <v>1.29</v>
      </c>
      <c r="F15" s="57">
        <v>1.3</v>
      </c>
      <c r="G15" s="57">
        <v>1.3</v>
      </c>
      <c r="H15" s="57">
        <v>1.31</v>
      </c>
      <c r="I15" s="57">
        <v>1.31</v>
      </c>
      <c r="J15" s="57">
        <v>1.32</v>
      </c>
      <c r="K15" s="57">
        <v>1.32</v>
      </c>
      <c r="L15" s="57">
        <v>1.33</v>
      </c>
      <c r="M15" s="57">
        <v>1.33</v>
      </c>
      <c r="N15" s="57">
        <v>1.33</v>
      </c>
      <c r="O15" s="57">
        <v>1.34</v>
      </c>
      <c r="P15" s="57">
        <v>1.34</v>
      </c>
    </row>
    <row r="16" spans="1:19" ht="12.75" customHeight="1" x14ac:dyDescent="0.2">
      <c r="A16" s="57">
        <v>90</v>
      </c>
      <c r="B16" s="57">
        <v>1.1000000000000001</v>
      </c>
      <c r="C16" s="57">
        <v>1.2</v>
      </c>
      <c r="D16" s="57">
        <v>1.23</v>
      </c>
      <c r="E16" s="57">
        <v>1.24</v>
      </c>
      <c r="F16" s="57">
        <v>1.25</v>
      </c>
      <c r="G16" s="57">
        <v>1.25</v>
      </c>
      <c r="H16" s="57">
        <v>1.26</v>
      </c>
      <c r="I16" s="57">
        <v>1.26</v>
      </c>
      <c r="J16" s="57">
        <v>1.26</v>
      </c>
      <c r="K16" s="57">
        <v>1.27</v>
      </c>
      <c r="L16" s="57">
        <v>1.27</v>
      </c>
      <c r="M16" s="57">
        <v>1.27</v>
      </c>
      <c r="N16" s="57">
        <v>1.28</v>
      </c>
      <c r="O16" s="57">
        <v>1.28</v>
      </c>
      <c r="P16" s="57">
        <v>1.28</v>
      </c>
    </row>
    <row r="17" spans="1:16" ht="12.75" customHeight="1" x14ac:dyDescent="0.2">
      <c r="A17" s="57">
        <v>89</v>
      </c>
      <c r="B17" s="57">
        <v>1.0900000000000001</v>
      </c>
      <c r="C17" s="57">
        <v>1.17</v>
      </c>
      <c r="D17" s="57">
        <v>1.19</v>
      </c>
      <c r="E17" s="57">
        <v>1.2</v>
      </c>
      <c r="F17" s="57">
        <v>1.2</v>
      </c>
      <c r="G17" s="57">
        <v>1.21</v>
      </c>
      <c r="H17" s="57">
        <v>1.21</v>
      </c>
      <c r="I17" s="57">
        <v>1.21</v>
      </c>
      <c r="J17" s="57">
        <v>1.21</v>
      </c>
      <c r="K17" s="57">
        <v>1.22</v>
      </c>
      <c r="L17" s="57">
        <v>1.22</v>
      </c>
      <c r="M17" s="57">
        <v>1.22</v>
      </c>
      <c r="N17" s="57">
        <v>1.22</v>
      </c>
      <c r="O17" s="57">
        <v>1.22</v>
      </c>
      <c r="P17" s="57">
        <v>1.23</v>
      </c>
    </row>
    <row r="18" spans="1:16" ht="12.75" customHeight="1" x14ac:dyDescent="0.2">
      <c r="A18" s="57">
        <v>88</v>
      </c>
      <c r="B18" s="57">
        <v>1.07</v>
      </c>
      <c r="C18" s="57">
        <v>1.1399999999999999</v>
      </c>
      <c r="D18" s="57">
        <v>1.1499999999999999</v>
      </c>
      <c r="E18" s="57">
        <v>1.1599999999999999</v>
      </c>
      <c r="F18" s="57">
        <v>1.1599999999999999</v>
      </c>
      <c r="G18" s="57">
        <v>1.1599999999999999</v>
      </c>
      <c r="H18" s="57">
        <v>1.1599999999999999</v>
      </c>
      <c r="I18" s="57">
        <v>1.17</v>
      </c>
      <c r="J18" s="57">
        <v>1.17</v>
      </c>
      <c r="K18" s="57">
        <v>1.17</v>
      </c>
      <c r="L18" s="57">
        <v>1.17</v>
      </c>
      <c r="M18" s="57">
        <v>1.17</v>
      </c>
      <c r="N18" s="57">
        <v>1.17</v>
      </c>
      <c r="O18" s="57">
        <v>1.17</v>
      </c>
      <c r="P18" s="57">
        <v>1.17</v>
      </c>
    </row>
    <row r="19" spans="1:16" ht="12.75" customHeight="1" x14ac:dyDescent="0.2">
      <c r="A19" s="57">
        <v>87</v>
      </c>
      <c r="B19" s="57">
        <v>1.06</v>
      </c>
      <c r="C19" s="57">
        <v>1.1100000000000001</v>
      </c>
      <c r="D19" s="57">
        <v>1.1200000000000001</v>
      </c>
      <c r="E19" s="57">
        <v>1.1200000000000001</v>
      </c>
      <c r="F19" s="57">
        <v>1.1200000000000001</v>
      </c>
      <c r="G19" s="57">
        <v>1.1200000000000001</v>
      </c>
      <c r="H19" s="57">
        <v>1.1200000000000001</v>
      </c>
      <c r="I19" s="57">
        <v>1.1200000000000001</v>
      </c>
      <c r="J19" s="57">
        <v>1.1200000000000001</v>
      </c>
      <c r="K19" s="57">
        <v>1.1200000000000001</v>
      </c>
      <c r="L19" s="57">
        <v>1.1200000000000001</v>
      </c>
      <c r="M19" s="57">
        <v>1.1200000000000001</v>
      </c>
      <c r="N19" s="57">
        <v>1.1200000000000001</v>
      </c>
      <c r="O19" s="57">
        <v>1.1299999999999999</v>
      </c>
      <c r="P19" s="57">
        <v>1.1299999999999999</v>
      </c>
    </row>
    <row r="20" spans="1:16" ht="12.75" customHeight="1" x14ac:dyDescent="0.2">
      <c r="A20" s="57">
        <v>86</v>
      </c>
      <c r="B20" s="57">
        <v>1.04</v>
      </c>
      <c r="C20" s="57">
        <v>1.08</v>
      </c>
      <c r="D20" s="57">
        <v>1.08</v>
      </c>
      <c r="E20" s="57">
        <v>1.08</v>
      </c>
      <c r="F20" s="57">
        <v>1.08</v>
      </c>
      <c r="G20" s="57">
        <v>1.08</v>
      </c>
      <c r="H20" s="57">
        <v>1.08</v>
      </c>
      <c r="I20" s="57">
        <v>1.08</v>
      </c>
      <c r="J20" s="57">
        <v>1.08</v>
      </c>
      <c r="K20" s="57">
        <v>1.08</v>
      </c>
      <c r="L20" s="57">
        <v>1.08</v>
      </c>
      <c r="M20" s="57">
        <v>1.08</v>
      </c>
      <c r="N20" s="57">
        <v>1.08</v>
      </c>
      <c r="O20" s="57">
        <v>1.08</v>
      </c>
      <c r="P20" s="57">
        <v>1.08</v>
      </c>
    </row>
    <row r="21" spans="1:16" ht="12.75" customHeight="1" x14ac:dyDescent="0.2">
      <c r="A21" s="57">
        <v>85</v>
      </c>
      <c r="B21" s="57">
        <v>1.03</v>
      </c>
      <c r="C21" s="57">
        <v>1.05</v>
      </c>
      <c r="D21" s="57">
        <v>1.05</v>
      </c>
      <c r="E21" s="57">
        <v>1.04</v>
      </c>
      <c r="F21" s="57">
        <v>1.04</v>
      </c>
      <c r="G21" s="57">
        <v>1.04</v>
      </c>
      <c r="H21" s="57">
        <v>1.04</v>
      </c>
      <c r="I21" s="57">
        <v>1.01</v>
      </c>
      <c r="J21" s="57">
        <v>1.04</v>
      </c>
      <c r="K21" s="57">
        <v>1.01</v>
      </c>
      <c r="L21" s="57">
        <v>1.01</v>
      </c>
      <c r="M21" s="57">
        <v>1.04</v>
      </c>
      <c r="N21" s="57">
        <v>1.04</v>
      </c>
      <c r="O21" s="57">
        <v>1.04</v>
      </c>
      <c r="P21" s="57">
        <v>1.01</v>
      </c>
    </row>
    <row r="22" spans="1:16" ht="12.75" customHeight="1" x14ac:dyDescent="0.2">
      <c r="A22" s="57">
        <v>84</v>
      </c>
      <c r="B22" s="57">
        <v>1.01</v>
      </c>
      <c r="C22" s="57">
        <v>1.02</v>
      </c>
      <c r="D22" s="57">
        <v>1.01</v>
      </c>
      <c r="E22" s="57">
        <v>1.01</v>
      </c>
      <c r="F22" s="57">
        <v>1</v>
      </c>
      <c r="G22" s="57">
        <v>1</v>
      </c>
      <c r="H22" s="57">
        <v>1</v>
      </c>
      <c r="I22" s="57">
        <v>1</v>
      </c>
      <c r="J22" s="57">
        <v>1</v>
      </c>
      <c r="K22" s="57">
        <v>1</v>
      </c>
      <c r="L22" s="57">
        <v>1</v>
      </c>
      <c r="M22" s="57">
        <v>1</v>
      </c>
      <c r="N22" s="57">
        <v>0.99</v>
      </c>
      <c r="O22" s="57">
        <v>0.99</v>
      </c>
      <c r="P22" s="57">
        <v>0.99</v>
      </c>
    </row>
    <row r="23" spans="1:16" ht="12.75" customHeight="1" x14ac:dyDescent="0.2">
      <c r="A23" s="57">
        <v>83</v>
      </c>
      <c r="B23" s="57">
        <v>1</v>
      </c>
      <c r="C23" s="57">
        <v>0.99</v>
      </c>
      <c r="D23" s="57">
        <v>0.98</v>
      </c>
      <c r="E23" s="57">
        <v>0.97</v>
      </c>
      <c r="F23" s="57">
        <v>0.97</v>
      </c>
      <c r="G23" s="57">
        <v>0.96</v>
      </c>
      <c r="H23" s="57">
        <v>0.96</v>
      </c>
      <c r="I23" s="57">
        <v>0.96</v>
      </c>
      <c r="J23" s="57">
        <v>0.96</v>
      </c>
      <c r="K23" s="57">
        <v>0.96</v>
      </c>
      <c r="L23" s="57">
        <v>0.96</v>
      </c>
      <c r="M23" s="57">
        <v>0.96</v>
      </c>
      <c r="N23" s="57">
        <v>0.95</v>
      </c>
      <c r="O23" s="57">
        <v>0.95</v>
      </c>
      <c r="P23" s="57">
        <v>0.95</v>
      </c>
    </row>
    <row r="24" spans="1:16" ht="12.75" customHeight="1" x14ac:dyDescent="0.2">
      <c r="A24" s="57">
        <v>82</v>
      </c>
      <c r="B24" s="57">
        <v>0.97</v>
      </c>
      <c r="C24" s="57">
        <v>0.96</v>
      </c>
      <c r="D24" s="57">
        <v>0.95</v>
      </c>
      <c r="E24" s="57">
        <v>0.94</v>
      </c>
      <c r="F24" s="57">
        <v>0.93</v>
      </c>
      <c r="G24" s="57">
        <v>0.93</v>
      </c>
      <c r="H24" s="57">
        <v>0.93</v>
      </c>
      <c r="I24" s="57">
        <v>0.92</v>
      </c>
      <c r="J24" s="57">
        <v>0.92</v>
      </c>
      <c r="K24" s="57">
        <v>0.92</v>
      </c>
      <c r="L24" s="57">
        <v>0.92</v>
      </c>
      <c r="M24" s="57">
        <v>0.92</v>
      </c>
      <c r="N24" s="57">
        <v>0.92</v>
      </c>
      <c r="O24" s="57">
        <v>0.92</v>
      </c>
      <c r="P24" s="57">
        <v>0.92</v>
      </c>
    </row>
    <row r="25" spans="1:16" ht="12.75" customHeight="1" x14ac:dyDescent="0.2">
      <c r="A25" s="57">
        <v>81</v>
      </c>
      <c r="B25" s="57">
        <v>0.96</v>
      </c>
      <c r="C25" s="57">
        <v>0.93</v>
      </c>
      <c r="D25" s="57">
        <v>0.91</v>
      </c>
      <c r="E25" s="57">
        <v>0.9</v>
      </c>
      <c r="F25" s="57">
        <v>0.9</v>
      </c>
      <c r="G25" s="57">
        <v>0.89</v>
      </c>
      <c r="H25" s="57">
        <v>0.89</v>
      </c>
      <c r="I25" s="57">
        <v>0.89</v>
      </c>
      <c r="J25" s="57">
        <v>0.89</v>
      </c>
      <c r="K25" s="57">
        <v>0.88</v>
      </c>
      <c r="L25" s="57">
        <v>0.88</v>
      </c>
      <c r="M25" s="57">
        <v>0.88</v>
      </c>
      <c r="N25" s="57">
        <v>0.88</v>
      </c>
      <c r="O25" s="57">
        <v>0.88</v>
      </c>
      <c r="P25" s="57">
        <v>0.88</v>
      </c>
    </row>
    <row r="26" spans="1:16" ht="12.75" customHeight="1" x14ac:dyDescent="0.2">
      <c r="A26" s="57">
        <v>80</v>
      </c>
      <c r="B26" s="57">
        <v>0.94</v>
      </c>
      <c r="C26" s="57">
        <v>0.9</v>
      </c>
      <c r="D26" s="57">
        <v>0.88</v>
      </c>
      <c r="E26" s="57">
        <v>0.87</v>
      </c>
      <c r="F26" s="57">
        <v>0.86</v>
      </c>
      <c r="G26" s="57">
        <v>0.86</v>
      </c>
      <c r="H26" s="57">
        <v>0.86</v>
      </c>
      <c r="I26" s="57">
        <v>0.85</v>
      </c>
      <c r="J26" s="57">
        <v>0.85</v>
      </c>
      <c r="K26" s="57">
        <v>0.85</v>
      </c>
      <c r="L26" s="57">
        <v>0.85</v>
      </c>
      <c r="M26" s="57">
        <v>0.84</v>
      </c>
      <c r="N26" s="57">
        <v>0.84</v>
      </c>
      <c r="O26" s="57">
        <v>0.84</v>
      </c>
      <c r="P26" s="57">
        <v>0.84</v>
      </c>
    </row>
    <row r="27" spans="1:16" ht="12.75" customHeight="1" x14ac:dyDescent="0.2">
      <c r="A27" s="57">
        <v>79</v>
      </c>
      <c r="B27" s="57">
        <v>0.91</v>
      </c>
      <c r="C27" s="57">
        <v>0.87</v>
      </c>
      <c r="D27" s="57">
        <v>0.85</v>
      </c>
      <c r="E27" s="57">
        <v>0.84</v>
      </c>
      <c r="F27" s="57">
        <v>0.84</v>
      </c>
      <c r="G27" s="57">
        <v>0.82</v>
      </c>
      <c r="H27" s="57">
        <v>0.82</v>
      </c>
      <c r="I27" s="57">
        <v>0.82</v>
      </c>
      <c r="J27" s="57">
        <v>0.82</v>
      </c>
      <c r="K27" s="57">
        <v>0.81</v>
      </c>
      <c r="L27" s="57">
        <v>0.81</v>
      </c>
      <c r="M27" s="57">
        <v>0.81</v>
      </c>
      <c r="N27" s="57">
        <v>0.81</v>
      </c>
      <c r="O27" s="57">
        <v>0.81</v>
      </c>
      <c r="P27" s="57">
        <v>0.81</v>
      </c>
    </row>
    <row r="28" spans="1:16" ht="12.75" customHeight="1" x14ac:dyDescent="0.2">
      <c r="A28" s="57">
        <v>78</v>
      </c>
      <c r="B28" s="57">
        <v>0.89</v>
      </c>
      <c r="C28" s="57">
        <v>0.84</v>
      </c>
      <c r="D28" s="57">
        <v>0.82</v>
      </c>
      <c r="E28" s="57">
        <v>0.8</v>
      </c>
      <c r="F28" s="57">
        <v>0.8</v>
      </c>
      <c r="G28" s="57">
        <v>0.79</v>
      </c>
      <c r="H28" s="57">
        <v>0.79</v>
      </c>
      <c r="I28" s="57">
        <v>0.79</v>
      </c>
      <c r="J28" s="57">
        <v>0.78</v>
      </c>
      <c r="K28" s="57">
        <v>0.78</v>
      </c>
      <c r="L28" s="57">
        <v>0.78</v>
      </c>
      <c r="M28" s="57">
        <v>0.78</v>
      </c>
      <c r="N28" s="57">
        <v>0.77</v>
      </c>
      <c r="O28" s="57">
        <v>0.77</v>
      </c>
      <c r="P28" s="57">
        <v>0.77</v>
      </c>
    </row>
    <row r="29" spans="1:16" ht="12.75" customHeight="1" x14ac:dyDescent="0.2">
      <c r="A29" s="57">
        <v>77</v>
      </c>
      <c r="B29" s="57">
        <v>0.87</v>
      </c>
      <c r="C29" s="57">
        <v>0.81</v>
      </c>
      <c r="D29" s="57">
        <v>0.78</v>
      </c>
      <c r="E29" s="57">
        <v>0.77</v>
      </c>
      <c r="F29" s="57">
        <v>0.76</v>
      </c>
      <c r="G29" s="57">
        <v>0.76</v>
      </c>
      <c r="H29" s="57">
        <v>0.76</v>
      </c>
      <c r="I29" s="57">
        <v>0.75</v>
      </c>
      <c r="J29" s="57">
        <v>0.75</v>
      </c>
      <c r="K29" s="57">
        <v>0.75</v>
      </c>
      <c r="L29" s="57">
        <v>0.75</v>
      </c>
      <c r="M29" s="57">
        <v>0.74</v>
      </c>
      <c r="N29" s="57">
        <v>0.74</v>
      </c>
      <c r="O29" s="57">
        <v>0.74</v>
      </c>
      <c r="P29" s="57">
        <v>0.74</v>
      </c>
    </row>
    <row r="30" spans="1:16" ht="12.75" customHeight="1" x14ac:dyDescent="0.2">
      <c r="A30" s="57">
        <v>76</v>
      </c>
      <c r="B30" s="57">
        <v>0.84</v>
      </c>
      <c r="C30" s="57">
        <v>0.78</v>
      </c>
      <c r="D30" s="57">
        <v>0.75</v>
      </c>
      <c r="E30" s="57">
        <v>0.74</v>
      </c>
      <c r="F30" s="57">
        <v>0.73</v>
      </c>
      <c r="G30" s="57">
        <v>0.73</v>
      </c>
      <c r="H30" s="57">
        <v>0.72</v>
      </c>
      <c r="I30" s="57">
        <v>0.72</v>
      </c>
      <c r="J30" s="57">
        <v>0.72</v>
      </c>
      <c r="K30" s="57">
        <v>0.71</v>
      </c>
      <c r="L30" s="57">
        <v>0.71</v>
      </c>
      <c r="M30" s="57">
        <v>0.71</v>
      </c>
      <c r="N30" s="57">
        <v>0.71</v>
      </c>
      <c r="O30" s="57">
        <v>0.71</v>
      </c>
      <c r="P30" s="57">
        <v>0.71</v>
      </c>
    </row>
    <row r="31" spans="1:16" ht="12.75" customHeight="1" x14ac:dyDescent="0.2">
      <c r="A31" s="57">
        <v>75</v>
      </c>
      <c r="B31" s="57">
        <v>0.82</v>
      </c>
      <c r="C31" s="57">
        <v>0.75</v>
      </c>
      <c r="D31" s="57">
        <v>0.72</v>
      </c>
      <c r="E31" s="57">
        <v>0.71</v>
      </c>
      <c r="F31" s="57">
        <v>0.7</v>
      </c>
      <c r="G31" s="57">
        <v>0.7</v>
      </c>
      <c r="H31" s="57">
        <v>0.69</v>
      </c>
      <c r="I31" s="57">
        <v>0.69</v>
      </c>
      <c r="J31" s="57">
        <v>0.69</v>
      </c>
      <c r="K31" s="57">
        <v>0.68</v>
      </c>
      <c r="L31" s="57">
        <v>0.68</v>
      </c>
      <c r="M31" s="57">
        <v>0.68</v>
      </c>
      <c r="N31" s="57">
        <v>0.68</v>
      </c>
      <c r="O31" s="57">
        <v>0.68</v>
      </c>
      <c r="P31" s="57">
        <v>0.67</v>
      </c>
    </row>
    <row r="32" spans="1:16" ht="12.75" customHeight="1" x14ac:dyDescent="0.2">
      <c r="A32" s="57">
        <v>74</v>
      </c>
      <c r="B32" s="57">
        <v>0.79</v>
      </c>
      <c r="C32" s="57">
        <v>0.72</v>
      </c>
      <c r="D32" s="57">
        <v>0.69</v>
      </c>
      <c r="E32" s="57">
        <v>0.68</v>
      </c>
      <c r="F32" s="57">
        <v>0.67</v>
      </c>
      <c r="G32" s="57">
        <v>0.66</v>
      </c>
      <c r="H32" s="57">
        <v>0.66</v>
      </c>
      <c r="I32" s="57">
        <v>0.68</v>
      </c>
      <c r="J32" s="57">
        <v>0.66</v>
      </c>
      <c r="K32" s="57">
        <v>0.65</v>
      </c>
      <c r="L32" s="57">
        <v>0.65</v>
      </c>
      <c r="M32" s="57">
        <v>0.65</v>
      </c>
      <c r="N32" s="57">
        <v>0.65</v>
      </c>
      <c r="O32" s="57">
        <v>0.64</v>
      </c>
      <c r="P32" s="57">
        <v>0.64</v>
      </c>
    </row>
    <row r="33" spans="1:16" ht="12.75" customHeight="1" x14ac:dyDescent="0.2">
      <c r="A33" s="57">
        <v>73</v>
      </c>
      <c r="B33" s="57">
        <v>0.76</v>
      </c>
      <c r="C33" s="57">
        <v>0.69</v>
      </c>
      <c r="D33" s="57">
        <v>0.66</v>
      </c>
      <c r="E33" s="57">
        <v>0.65</v>
      </c>
      <c r="F33" s="57">
        <v>0.64</v>
      </c>
      <c r="G33" s="57">
        <v>0.63</v>
      </c>
      <c r="H33" s="57">
        <v>0.63</v>
      </c>
      <c r="I33" s="57">
        <v>0.63</v>
      </c>
      <c r="J33" s="57">
        <v>0.62</v>
      </c>
      <c r="K33" s="57">
        <v>0.62</v>
      </c>
      <c r="L33" s="57">
        <v>0.62</v>
      </c>
      <c r="M33" s="57">
        <v>0.62</v>
      </c>
      <c r="N33" s="57">
        <v>0.62</v>
      </c>
      <c r="O33" s="57">
        <v>0.61</v>
      </c>
      <c r="P33" s="57">
        <v>0.61</v>
      </c>
    </row>
    <row r="34" spans="1:16" ht="12.75" customHeight="1" x14ac:dyDescent="0.2">
      <c r="A34" s="57">
        <v>72</v>
      </c>
      <c r="B34" s="57">
        <v>0.74</v>
      </c>
      <c r="C34" s="57">
        <v>0.66</v>
      </c>
      <c r="D34" s="57">
        <v>0.63</v>
      </c>
      <c r="E34" s="57">
        <v>0.62</v>
      </c>
      <c r="F34" s="57">
        <v>0.61</v>
      </c>
      <c r="G34" s="57">
        <v>0.6</v>
      </c>
      <c r="H34" s="57">
        <v>0.6</v>
      </c>
      <c r="I34" s="57">
        <v>0.6</v>
      </c>
      <c r="J34" s="57">
        <v>0.59</v>
      </c>
      <c r="K34" s="57">
        <v>0.59</v>
      </c>
      <c r="L34" s="57">
        <v>0.59</v>
      </c>
      <c r="M34" s="57">
        <v>0.59</v>
      </c>
      <c r="N34" s="57">
        <v>0.59</v>
      </c>
      <c r="O34" s="57">
        <v>0.57999999999999996</v>
      </c>
      <c r="P34" s="57">
        <v>0.57999999999999996</v>
      </c>
    </row>
    <row r="35" spans="1:16" ht="12.75" customHeight="1" x14ac:dyDescent="0.2">
      <c r="A35" s="57">
        <v>71</v>
      </c>
      <c r="B35" s="57">
        <v>0.71</v>
      </c>
      <c r="C35" s="57">
        <v>0.63</v>
      </c>
      <c r="D35" s="57">
        <v>0.6</v>
      </c>
      <c r="E35" s="57">
        <v>0.59</v>
      </c>
      <c r="F35" s="57">
        <v>0.57999999999999996</v>
      </c>
      <c r="G35" s="57">
        <v>0.56999999999999995</v>
      </c>
      <c r="H35" s="57">
        <v>0.56999999999999995</v>
      </c>
      <c r="I35" s="57">
        <v>0.56999999999999995</v>
      </c>
      <c r="J35" s="57">
        <v>0.56999999999999995</v>
      </c>
      <c r="K35" s="57">
        <v>0.56000000000000005</v>
      </c>
      <c r="L35" s="57">
        <v>0.56000000000000005</v>
      </c>
      <c r="M35" s="57">
        <v>0.56000000000000005</v>
      </c>
      <c r="N35" s="57">
        <v>0.56000000000000005</v>
      </c>
      <c r="O35" s="57">
        <v>0.55000000000000004</v>
      </c>
      <c r="P35" s="57">
        <v>0.55000000000000004</v>
      </c>
    </row>
    <row r="36" spans="1:16" ht="12.75" customHeight="1" x14ac:dyDescent="0.2">
      <c r="A36" s="57">
        <v>70</v>
      </c>
      <c r="B36" s="57">
        <v>0.68</v>
      </c>
      <c r="C36" s="57">
        <v>0.6</v>
      </c>
      <c r="D36" s="57">
        <v>0.56999999999999995</v>
      </c>
      <c r="E36" s="57">
        <v>0.56000000000000005</v>
      </c>
      <c r="F36" s="57">
        <v>0.55000000000000004</v>
      </c>
      <c r="G36" s="57">
        <v>0.55000000000000004</v>
      </c>
      <c r="H36" s="57">
        <v>0.54</v>
      </c>
      <c r="I36" s="57">
        <v>0.54</v>
      </c>
      <c r="J36" s="57">
        <v>0.54</v>
      </c>
      <c r="K36" s="57">
        <v>0.53</v>
      </c>
      <c r="L36" s="57">
        <v>0.53</v>
      </c>
      <c r="M36" s="57">
        <v>0.53</v>
      </c>
      <c r="N36" s="57">
        <v>0.53</v>
      </c>
      <c r="O36" s="57">
        <v>0.53</v>
      </c>
      <c r="P36" s="57">
        <v>0.52</v>
      </c>
    </row>
    <row r="37" spans="1:16" ht="12.75" customHeight="1" x14ac:dyDescent="0.2">
      <c r="A37" s="57">
        <v>69</v>
      </c>
      <c r="B37" s="57">
        <v>0.65</v>
      </c>
      <c r="C37" s="57">
        <v>0.56999999999999995</v>
      </c>
      <c r="D37" s="57">
        <v>0.54</v>
      </c>
      <c r="E37" s="57">
        <v>0.53</v>
      </c>
      <c r="F37" s="57">
        <v>0.52</v>
      </c>
      <c r="G37" s="57">
        <v>0.52</v>
      </c>
      <c r="H37" s="57">
        <v>0.51</v>
      </c>
      <c r="I37" s="57">
        <v>0.51</v>
      </c>
      <c r="J37" s="57">
        <v>0.51</v>
      </c>
      <c r="K37" s="57">
        <v>0.5</v>
      </c>
      <c r="L37" s="57">
        <v>0.5</v>
      </c>
      <c r="M37" s="57">
        <v>0.5</v>
      </c>
      <c r="N37" s="57">
        <v>0.5</v>
      </c>
      <c r="O37" s="57">
        <v>0.5</v>
      </c>
      <c r="P37" s="57">
        <v>0.5</v>
      </c>
    </row>
    <row r="38" spans="1:16" ht="12.75" customHeight="1" x14ac:dyDescent="0.2">
      <c r="A38" s="57">
        <v>68</v>
      </c>
      <c r="B38" s="57">
        <v>0.62</v>
      </c>
      <c r="C38" s="57">
        <v>0.54</v>
      </c>
      <c r="D38" s="57">
        <v>0.51</v>
      </c>
      <c r="E38" s="57">
        <v>0.5</v>
      </c>
      <c r="F38" s="57">
        <v>0.49</v>
      </c>
      <c r="G38" s="57">
        <v>0.49</v>
      </c>
      <c r="H38" s="57">
        <v>0.48</v>
      </c>
      <c r="I38" s="57">
        <v>0.48</v>
      </c>
      <c r="J38" s="57">
        <v>0.48</v>
      </c>
      <c r="K38" s="57">
        <v>0.48</v>
      </c>
      <c r="L38" s="57">
        <v>0.47</v>
      </c>
      <c r="M38" s="57">
        <v>0.47</v>
      </c>
      <c r="N38" s="57">
        <v>0.47</v>
      </c>
      <c r="O38" s="57">
        <v>0.47</v>
      </c>
      <c r="P38" s="57">
        <v>0.47</v>
      </c>
    </row>
    <row r="39" spans="1:16" ht="12.75" customHeight="1" x14ac:dyDescent="0.2">
      <c r="A39" s="57">
        <v>67</v>
      </c>
      <c r="B39" s="57">
        <v>0.59</v>
      </c>
      <c r="C39" s="57">
        <v>0.51</v>
      </c>
      <c r="D39" s="57">
        <v>0.47</v>
      </c>
      <c r="E39" s="57">
        <v>0.47</v>
      </c>
      <c r="F39" s="57">
        <v>0.46</v>
      </c>
      <c r="G39" s="57">
        <v>0.46</v>
      </c>
      <c r="H39" s="57">
        <v>0.46</v>
      </c>
      <c r="I39" s="57">
        <v>0.45</v>
      </c>
      <c r="J39" s="57">
        <v>0.45</v>
      </c>
      <c r="K39" s="57">
        <v>0.45</v>
      </c>
      <c r="L39" s="57">
        <v>0.45</v>
      </c>
      <c r="M39" s="57">
        <v>0.44</v>
      </c>
      <c r="N39" s="57">
        <v>0.44</v>
      </c>
      <c r="O39" s="57">
        <v>0.44</v>
      </c>
      <c r="P39" s="57">
        <v>0.44</v>
      </c>
    </row>
    <row r="40" spans="1:16" ht="12.75" customHeight="1" x14ac:dyDescent="0.2">
      <c r="A40" s="57">
        <v>66</v>
      </c>
      <c r="B40" s="57">
        <v>0.56000000000000005</v>
      </c>
      <c r="C40" s="57">
        <v>0.48</v>
      </c>
      <c r="D40" s="57">
        <v>0.45</v>
      </c>
      <c r="E40" s="57">
        <v>0.44</v>
      </c>
      <c r="F40" s="57">
        <v>0.44</v>
      </c>
      <c r="G40" s="57">
        <v>0.43</v>
      </c>
      <c r="H40" s="57">
        <v>0.43</v>
      </c>
      <c r="I40" s="57">
        <v>0.43</v>
      </c>
      <c r="J40" s="57">
        <v>0.42</v>
      </c>
      <c r="K40" s="57">
        <v>0.42</v>
      </c>
      <c r="L40" s="57">
        <v>0.42</v>
      </c>
      <c r="M40" s="57">
        <v>0.42</v>
      </c>
      <c r="N40" s="57">
        <v>0.41</v>
      </c>
      <c r="O40" s="57">
        <v>0.41</v>
      </c>
      <c r="P40" s="57">
        <v>0.41</v>
      </c>
    </row>
    <row r="41" spans="1:16" ht="12.75" customHeight="1" x14ac:dyDescent="0.2">
      <c r="A41" s="57">
        <v>65</v>
      </c>
      <c r="B41" s="57">
        <v>0.52</v>
      </c>
      <c r="C41" s="57">
        <v>0.45</v>
      </c>
      <c r="D41" s="57">
        <v>0.43</v>
      </c>
      <c r="E41" s="57">
        <v>0.41</v>
      </c>
      <c r="F41" s="57">
        <v>0.41</v>
      </c>
      <c r="G41" s="57">
        <v>0.4</v>
      </c>
      <c r="H41" s="57">
        <v>0.4</v>
      </c>
      <c r="I41" s="57">
        <v>0.4</v>
      </c>
      <c r="J41" s="57">
        <v>0.4</v>
      </c>
      <c r="K41" s="57">
        <v>0.39</v>
      </c>
      <c r="L41" s="57">
        <v>0.39</v>
      </c>
      <c r="M41" s="57">
        <v>0.39</v>
      </c>
      <c r="N41" s="57">
        <v>0.39</v>
      </c>
      <c r="O41" s="57">
        <v>0.39</v>
      </c>
      <c r="P41" s="57">
        <v>0.39</v>
      </c>
    </row>
    <row r="42" spans="1:16" ht="12.75" customHeight="1" x14ac:dyDescent="0.2">
      <c r="A42" s="57">
        <v>64</v>
      </c>
      <c r="B42" s="57">
        <v>0.49</v>
      </c>
      <c r="C42" s="57">
        <v>0.42</v>
      </c>
      <c r="D42" s="57">
        <v>0.4</v>
      </c>
      <c r="E42" s="57">
        <v>0.39</v>
      </c>
      <c r="F42" s="57">
        <v>0.38</v>
      </c>
      <c r="G42" s="57">
        <v>0.38</v>
      </c>
      <c r="H42" s="57">
        <v>0.37</v>
      </c>
      <c r="I42" s="57">
        <v>0.37</v>
      </c>
      <c r="J42" s="57">
        <v>0.37</v>
      </c>
      <c r="K42" s="57">
        <v>0.37</v>
      </c>
      <c r="L42" s="57">
        <v>0.36</v>
      </c>
      <c r="M42" s="57">
        <v>0.36</v>
      </c>
      <c r="N42" s="57">
        <v>0.36</v>
      </c>
      <c r="O42" s="57">
        <v>0.36</v>
      </c>
      <c r="P42" s="57">
        <v>0.36</v>
      </c>
    </row>
    <row r="43" spans="1:16" ht="12.75" customHeight="1" x14ac:dyDescent="0.2">
      <c r="A43" s="57">
        <v>63</v>
      </c>
      <c r="B43" s="57">
        <v>0.46</v>
      </c>
      <c r="C43" s="57">
        <v>0.39</v>
      </c>
      <c r="D43" s="57">
        <v>0.37</v>
      </c>
      <c r="E43" s="57">
        <v>0.36</v>
      </c>
      <c r="F43" s="57">
        <v>0.35</v>
      </c>
      <c r="G43" s="57">
        <v>0.35</v>
      </c>
      <c r="H43" s="57">
        <v>0.35</v>
      </c>
      <c r="I43" s="57">
        <v>0.34</v>
      </c>
      <c r="J43" s="57">
        <v>0.34</v>
      </c>
      <c r="K43" s="57">
        <v>0.34</v>
      </c>
      <c r="L43" s="57">
        <v>0.34</v>
      </c>
      <c r="M43" s="57">
        <v>0.34</v>
      </c>
      <c r="N43" s="57">
        <v>0.33</v>
      </c>
      <c r="O43" s="57">
        <v>0.33</v>
      </c>
      <c r="P43" s="57">
        <v>0.33</v>
      </c>
    </row>
    <row r="44" spans="1:16" ht="12.75" customHeight="1" x14ac:dyDescent="0.2">
      <c r="A44" s="57">
        <v>62</v>
      </c>
      <c r="B44" s="57">
        <v>0.44</v>
      </c>
      <c r="C44" s="57">
        <v>0.36</v>
      </c>
      <c r="D44" s="57">
        <v>0.34</v>
      </c>
      <c r="E44" s="57">
        <v>0.33</v>
      </c>
      <c r="F44" s="57">
        <v>0.32</v>
      </c>
      <c r="G44" s="57">
        <v>0.32</v>
      </c>
      <c r="H44" s="57">
        <v>0.32</v>
      </c>
      <c r="I44" s="57">
        <v>0.32</v>
      </c>
      <c r="J44" s="57">
        <v>0.31</v>
      </c>
      <c r="K44" s="57">
        <v>0.31</v>
      </c>
      <c r="L44" s="57">
        <v>0.31</v>
      </c>
      <c r="M44" s="57">
        <v>0.31</v>
      </c>
      <c r="N44" s="57">
        <v>0.31</v>
      </c>
      <c r="O44" s="57">
        <v>0.31</v>
      </c>
      <c r="P44" s="57">
        <v>0.31</v>
      </c>
    </row>
    <row r="45" spans="1:16" ht="12.75" customHeight="1" x14ac:dyDescent="0.2">
      <c r="A45" s="57">
        <v>61</v>
      </c>
      <c r="B45" s="57">
        <v>0.39</v>
      </c>
      <c r="C45" s="57">
        <v>0.33</v>
      </c>
      <c r="D45" s="57">
        <v>0.31</v>
      </c>
      <c r="E45" s="57">
        <v>0.3</v>
      </c>
      <c r="F45" s="57">
        <v>0.3</v>
      </c>
      <c r="G45" s="57">
        <v>0.28999999999999998</v>
      </c>
      <c r="H45" s="57">
        <v>0.28999999999999998</v>
      </c>
      <c r="I45" s="57">
        <v>0.28999999999999998</v>
      </c>
      <c r="J45" s="57">
        <v>0.28999999999999998</v>
      </c>
      <c r="K45" s="57">
        <v>0.28999999999999998</v>
      </c>
      <c r="L45" s="57">
        <v>0.28000000000000003</v>
      </c>
      <c r="M45" s="57">
        <v>0.28000000000000003</v>
      </c>
      <c r="N45" s="57">
        <v>0.28000000000000003</v>
      </c>
      <c r="O45" s="57">
        <v>0.28000000000000003</v>
      </c>
      <c r="P45" s="57">
        <v>0.28000000000000003</v>
      </c>
    </row>
    <row r="46" spans="1:16" ht="12.75" customHeight="1" x14ac:dyDescent="0.2">
      <c r="A46" s="57">
        <v>60</v>
      </c>
      <c r="B46" s="57">
        <v>0.36</v>
      </c>
      <c r="C46" s="57">
        <v>0.3</v>
      </c>
      <c r="D46" s="57">
        <v>0.28000000000000003</v>
      </c>
      <c r="E46" s="57">
        <v>0.27</v>
      </c>
      <c r="F46" s="57">
        <v>0.27</v>
      </c>
      <c r="G46" s="57">
        <v>0.27</v>
      </c>
      <c r="H46" s="57">
        <v>0.26</v>
      </c>
      <c r="I46" s="57">
        <v>0.26</v>
      </c>
      <c r="J46" s="57">
        <v>0.26</v>
      </c>
      <c r="K46" s="57">
        <v>0.26</v>
      </c>
      <c r="L46" s="57">
        <v>0.26</v>
      </c>
      <c r="M46" s="57">
        <v>0.26</v>
      </c>
      <c r="N46" s="57">
        <v>0.26</v>
      </c>
      <c r="O46" s="57">
        <v>0.25</v>
      </c>
      <c r="P46" s="57">
        <v>0.25</v>
      </c>
    </row>
    <row r="47" spans="1:16" ht="12.75" customHeight="1" x14ac:dyDescent="0.2">
      <c r="A47" s="57">
        <v>59</v>
      </c>
      <c r="B47" s="57">
        <v>0.32</v>
      </c>
      <c r="C47" s="57">
        <v>0.27</v>
      </c>
      <c r="D47" s="57">
        <v>0.25</v>
      </c>
      <c r="E47" s="57">
        <v>0.25</v>
      </c>
      <c r="F47" s="57">
        <v>0.24</v>
      </c>
      <c r="G47" s="57">
        <v>0.24</v>
      </c>
      <c r="H47" s="57">
        <v>0.24</v>
      </c>
      <c r="I47" s="57">
        <v>0.24</v>
      </c>
      <c r="J47" s="57">
        <v>0.23</v>
      </c>
      <c r="K47" s="57">
        <v>0.23</v>
      </c>
      <c r="L47" s="57">
        <v>0.23</v>
      </c>
      <c r="M47" s="57">
        <v>0.23</v>
      </c>
      <c r="N47" s="57">
        <v>0.23</v>
      </c>
      <c r="O47" s="57">
        <v>0.23</v>
      </c>
      <c r="P47" s="57">
        <v>0.24</v>
      </c>
    </row>
    <row r="48" spans="1:16" ht="12.75" customHeight="1" x14ac:dyDescent="0.2">
      <c r="A48" s="57">
        <v>58</v>
      </c>
      <c r="B48" s="57">
        <v>0.28999999999999998</v>
      </c>
      <c r="C48" s="57">
        <v>0.24</v>
      </c>
      <c r="D48" s="57">
        <v>0.23</v>
      </c>
      <c r="E48" s="57">
        <v>0.22</v>
      </c>
      <c r="F48" s="57">
        <v>0.21</v>
      </c>
      <c r="G48" s="57">
        <v>0.21</v>
      </c>
      <c r="H48" s="57">
        <v>0.21</v>
      </c>
      <c r="I48" s="57">
        <v>0.21</v>
      </c>
      <c r="J48" s="57">
        <v>0.21</v>
      </c>
      <c r="K48" s="57">
        <v>0.21</v>
      </c>
      <c r="L48" s="57">
        <v>0.2</v>
      </c>
      <c r="M48" s="57">
        <v>0.2</v>
      </c>
      <c r="N48" s="57">
        <v>0.2</v>
      </c>
      <c r="O48" s="57">
        <v>0.2</v>
      </c>
      <c r="P48" s="57">
        <v>0.2</v>
      </c>
    </row>
    <row r="49" spans="1:16" ht="12.75" customHeight="1" x14ac:dyDescent="0.2">
      <c r="A49" s="57">
        <v>57</v>
      </c>
      <c r="B49" s="57">
        <v>0.25</v>
      </c>
      <c r="C49" s="57">
        <v>0.21</v>
      </c>
      <c r="D49" s="57">
        <v>0.2</v>
      </c>
      <c r="E49" s="57">
        <v>0.19</v>
      </c>
      <c r="F49" s="57">
        <v>0.19</v>
      </c>
      <c r="G49" s="57">
        <v>0.19</v>
      </c>
      <c r="H49" s="57">
        <v>0.18</v>
      </c>
      <c r="I49" s="57">
        <v>0.18</v>
      </c>
      <c r="J49" s="57">
        <v>0.18</v>
      </c>
      <c r="K49" s="57">
        <v>0.18</v>
      </c>
      <c r="L49" s="57">
        <v>0.18</v>
      </c>
      <c r="M49" s="57">
        <v>0.18</v>
      </c>
      <c r="N49" s="57">
        <v>0.18</v>
      </c>
      <c r="O49" s="57">
        <v>0.18</v>
      </c>
      <c r="P49" s="57">
        <v>0.18</v>
      </c>
    </row>
    <row r="50" spans="1:16" ht="12.75" customHeight="1" x14ac:dyDescent="0.2">
      <c r="A50" s="57">
        <v>56</v>
      </c>
      <c r="B50" s="57">
        <v>0.22</v>
      </c>
      <c r="C50" s="57">
        <v>0.18</v>
      </c>
      <c r="D50" s="57">
        <v>0.17</v>
      </c>
      <c r="E50" s="57">
        <v>0.16</v>
      </c>
      <c r="F50" s="57">
        <v>0.16</v>
      </c>
      <c r="G50" s="57">
        <v>0.16</v>
      </c>
      <c r="H50" s="57">
        <v>0.16</v>
      </c>
      <c r="I50" s="57">
        <v>0.16</v>
      </c>
      <c r="J50" s="57">
        <v>0.16</v>
      </c>
      <c r="K50" s="57">
        <v>0.15</v>
      </c>
      <c r="L50" s="57">
        <v>0.15</v>
      </c>
      <c r="M50" s="57">
        <v>0.15</v>
      </c>
      <c r="N50" s="57">
        <v>0.15</v>
      </c>
      <c r="O50" s="57">
        <v>0.15</v>
      </c>
      <c r="P50" s="57">
        <v>0.15</v>
      </c>
    </row>
    <row r="51" spans="1:16" ht="12.75" customHeight="1" x14ac:dyDescent="0.2">
      <c r="A51" s="57">
        <v>55</v>
      </c>
      <c r="B51" s="57">
        <v>0.18</v>
      </c>
      <c r="C51" s="57">
        <v>0.15</v>
      </c>
      <c r="D51" s="57">
        <v>0.14000000000000001</v>
      </c>
      <c r="E51" s="57">
        <v>0.14000000000000001</v>
      </c>
      <c r="F51" s="57">
        <v>0.13</v>
      </c>
      <c r="G51" s="57">
        <v>0.13</v>
      </c>
      <c r="H51" s="57">
        <v>0.13</v>
      </c>
      <c r="I51" s="57">
        <v>0.13</v>
      </c>
      <c r="J51" s="57">
        <v>0.13</v>
      </c>
      <c r="K51" s="57">
        <v>0.13</v>
      </c>
      <c r="L51" s="57">
        <v>0.13</v>
      </c>
      <c r="M51" s="57">
        <v>0.13</v>
      </c>
      <c r="N51" s="57">
        <v>0.13</v>
      </c>
      <c r="O51" s="57">
        <v>0.13</v>
      </c>
      <c r="P51" s="57">
        <v>0.13</v>
      </c>
    </row>
    <row r="52" spans="1:16" ht="12.75" customHeight="1" x14ac:dyDescent="0.2">
      <c r="A52" s="57">
        <v>54</v>
      </c>
      <c r="B52" s="57">
        <v>0.14000000000000001</v>
      </c>
      <c r="C52" s="57">
        <v>0.12</v>
      </c>
      <c r="D52" s="57">
        <v>0.11</v>
      </c>
      <c r="E52" s="57">
        <v>0.11</v>
      </c>
      <c r="F52" s="57">
        <v>0.11</v>
      </c>
      <c r="G52" s="57">
        <v>0.11</v>
      </c>
      <c r="H52" s="57">
        <v>0.1</v>
      </c>
      <c r="I52" s="57">
        <v>0.1</v>
      </c>
      <c r="J52" s="57">
        <v>0.1</v>
      </c>
      <c r="K52" s="57">
        <v>0.1</v>
      </c>
      <c r="L52" s="57">
        <v>0.1</v>
      </c>
      <c r="M52" s="57">
        <v>0.1</v>
      </c>
      <c r="N52" s="57">
        <v>0.1</v>
      </c>
      <c r="O52" s="57">
        <v>0.1</v>
      </c>
      <c r="P52" s="57">
        <v>0.1</v>
      </c>
    </row>
    <row r="53" spans="1:16" ht="12.75" customHeight="1" x14ac:dyDescent="0.2">
      <c r="A53" s="57">
        <v>53</v>
      </c>
      <c r="B53" s="57">
        <v>0.11</v>
      </c>
      <c r="C53" s="57">
        <v>0.09</v>
      </c>
      <c r="D53" s="57">
        <v>0.08</v>
      </c>
      <c r="E53" s="57">
        <v>0.08</v>
      </c>
      <c r="F53" s="57">
        <v>0.08</v>
      </c>
      <c r="G53" s="57">
        <v>0.08</v>
      </c>
      <c r="H53" s="57">
        <v>0.08</v>
      </c>
      <c r="I53" s="57">
        <v>0.08</v>
      </c>
      <c r="J53" s="57">
        <v>0.08</v>
      </c>
      <c r="K53" s="57">
        <v>0.08</v>
      </c>
      <c r="L53" s="57">
        <v>0.08</v>
      </c>
      <c r="M53" s="57">
        <v>0.08</v>
      </c>
      <c r="N53" s="57">
        <v>0.08</v>
      </c>
      <c r="O53" s="57">
        <v>0.08</v>
      </c>
      <c r="P53" s="57">
        <v>0.08</v>
      </c>
    </row>
    <row r="54" spans="1:16" ht="12.75" customHeight="1" x14ac:dyDescent="0.2">
      <c r="A54" s="57">
        <v>52</v>
      </c>
      <c r="B54" s="57">
        <v>7.0000000000000007E-2</v>
      </c>
      <c r="C54" s="57">
        <v>0.06</v>
      </c>
      <c r="D54" s="57">
        <v>0.06</v>
      </c>
      <c r="E54" s="57">
        <v>0.05</v>
      </c>
      <c r="F54" s="57">
        <v>0.05</v>
      </c>
      <c r="G54" s="57">
        <v>0.05</v>
      </c>
      <c r="H54" s="57">
        <v>0.05</v>
      </c>
      <c r="I54" s="57">
        <v>0.05</v>
      </c>
      <c r="J54" s="57">
        <v>0.05</v>
      </c>
      <c r="K54" s="57">
        <v>0.05</v>
      </c>
      <c r="L54" s="57">
        <v>0.05</v>
      </c>
      <c r="M54" s="57">
        <v>0.05</v>
      </c>
      <c r="N54" s="57">
        <v>0.05</v>
      </c>
      <c r="O54" s="57">
        <v>0.05</v>
      </c>
      <c r="P54" s="57">
        <v>0.05</v>
      </c>
    </row>
    <row r="55" spans="1:16" ht="12.75" customHeight="1" x14ac:dyDescent="0.2">
      <c r="A55" s="57">
        <v>51</v>
      </c>
      <c r="B55" s="57">
        <v>0.04</v>
      </c>
      <c r="C55" s="57">
        <v>0.03</v>
      </c>
      <c r="D55" s="57">
        <v>0.03</v>
      </c>
      <c r="E55" s="57">
        <v>0.03</v>
      </c>
      <c r="F55" s="57">
        <v>0.03</v>
      </c>
      <c r="G55" s="57">
        <v>0.03</v>
      </c>
      <c r="H55" s="57">
        <v>0.03</v>
      </c>
      <c r="I55" s="57">
        <v>0.03</v>
      </c>
      <c r="J55" s="57">
        <v>0.03</v>
      </c>
      <c r="K55" s="57">
        <v>0.03</v>
      </c>
      <c r="L55" s="57">
        <v>0.03</v>
      </c>
      <c r="M55" s="57">
        <v>0.03</v>
      </c>
      <c r="N55" s="57">
        <v>0.03</v>
      </c>
      <c r="O55" s="57">
        <v>0.03</v>
      </c>
      <c r="P55" s="57">
        <v>0.02</v>
      </c>
    </row>
    <row r="56" spans="1:16" ht="12.75" customHeight="1" x14ac:dyDescent="0.2">
      <c r="A56" s="57">
        <v>50</v>
      </c>
      <c r="B56" s="57">
        <v>0</v>
      </c>
      <c r="C56" s="57">
        <v>0</v>
      </c>
      <c r="D56" s="57">
        <v>0</v>
      </c>
      <c r="E56" s="57">
        <v>0</v>
      </c>
      <c r="F56" s="57">
        <v>0</v>
      </c>
      <c r="G56" s="57">
        <v>0</v>
      </c>
      <c r="H56" s="57">
        <v>0</v>
      </c>
      <c r="I56" s="57">
        <v>0</v>
      </c>
      <c r="J56" s="57">
        <v>0</v>
      </c>
      <c r="K56" s="57">
        <v>0</v>
      </c>
      <c r="L56" s="57">
        <v>0</v>
      </c>
      <c r="M56" s="57">
        <v>0</v>
      </c>
      <c r="N56" s="57">
        <v>0</v>
      </c>
      <c r="O56" s="57">
        <v>0</v>
      </c>
      <c r="P56" s="57">
        <v>0</v>
      </c>
    </row>
    <row r="57" spans="1:16" ht="15" customHeight="1" x14ac:dyDescent="0.2">
      <c r="A57" s="100" t="s">
        <v>73</v>
      </c>
      <c r="B57" s="100"/>
      <c r="C57" s="100"/>
      <c r="D57" s="100"/>
      <c r="E57" s="100"/>
      <c r="F57" s="100"/>
      <c r="G57" s="100"/>
      <c r="H57" s="100"/>
      <c r="I57" s="100"/>
      <c r="J57" s="100"/>
      <c r="K57" s="100"/>
      <c r="L57" s="100"/>
      <c r="M57" s="100"/>
      <c r="N57" s="100"/>
      <c r="O57" s="100"/>
      <c r="P57" s="100"/>
    </row>
    <row r="58" spans="1:16" ht="12.75" customHeight="1" x14ac:dyDescent="0.2">
      <c r="A58" s="100"/>
      <c r="B58" s="100"/>
      <c r="C58" s="100"/>
      <c r="D58" s="100"/>
      <c r="E58" s="100"/>
      <c r="F58" s="100"/>
      <c r="G58" s="100"/>
      <c r="H58" s="100"/>
      <c r="I58" s="100"/>
      <c r="J58" s="100"/>
      <c r="K58" s="100"/>
      <c r="L58" s="100"/>
      <c r="M58" s="100"/>
      <c r="N58" s="100"/>
      <c r="O58" s="100"/>
      <c r="P58" s="100"/>
    </row>
    <row r="59" spans="1:16" ht="15" customHeight="1" x14ac:dyDescent="0.2">
      <c r="A59" s="100"/>
      <c r="B59" s="100"/>
      <c r="C59" s="100"/>
      <c r="D59" s="100"/>
      <c r="E59" s="100"/>
      <c r="F59" s="100"/>
      <c r="G59" s="100"/>
      <c r="H59" s="100"/>
      <c r="I59" s="100"/>
      <c r="J59" s="100"/>
      <c r="K59" s="100"/>
      <c r="L59" s="100"/>
      <c r="M59" s="100"/>
      <c r="N59" s="100"/>
      <c r="O59" s="100"/>
      <c r="P59" s="100"/>
    </row>
    <row r="60" spans="1:16" ht="12.75" customHeight="1" x14ac:dyDescent="0.2">
      <c r="J60" s="55"/>
    </row>
  </sheetData>
  <mergeCells count="11">
    <mergeCell ref="A57:P59"/>
    <mergeCell ref="A1:P1"/>
    <mergeCell ref="B2:P2"/>
    <mergeCell ref="A3:A5"/>
    <mergeCell ref="B3:B5"/>
    <mergeCell ref="C3:C5"/>
    <mergeCell ref="D3:D5"/>
    <mergeCell ref="E3:E5"/>
    <mergeCell ref="F3:F5"/>
    <mergeCell ref="G3:G5"/>
    <mergeCell ref="H3:H5"/>
  </mergeCells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60"/>
  <sheetViews>
    <sheetView zoomScaleNormal="100" workbookViewId="0">
      <selection sqref="A1:P1"/>
    </sheetView>
  </sheetViews>
  <sheetFormatPr defaultColWidth="8.7109375" defaultRowHeight="12.75" x14ac:dyDescent="0.2"/>
  <cols>
    <col min="1" max="1" width="8.5703125" customWidth="1"/>
    <col min="10" max="10" width="9.140625" customWidth="1"/>
    <col min="11" max="11" width="8.5703125" customWidth="1"/>
  </cols>
  <sheetData>
    <row r="1" spans="1:16" ht="12.75" customHeight="1" x14ac:dyDescent="0.2">
      <c r="A1" s="102" t="s">
        <v>101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</row>
    <row r="2" spans="1:16" ht="12.75" customHeight="1" x14ac:dyDescent="0.2">
      <c r="A2" s="102" t="s">
        <v>102</v>
      </c>
      <c r="B2" s="102" t="s">
        <v>77</v>
      </c>
      <c r="C2" s="102" t="s">
        <v>78</v>
      </c>
      <c r="D2" s="102" t="s">
        <v>79</v>
      </c>
      <c r="E2" s="102" t="s">
        <v>80</v>
      </c>
      <c r="F2" s="102" t="s">
        <v>81</v>
      </c>
      <c r="G2" s="102" t="s">
        <v>82</v>
      </c>
      <c r="H2" s="102" t="s">
        <v>83</v>
      </c>
      <c r="I2" s="59" t="s">
        <v>84</v>
      </c>
      <c r="J2" s="59" t="s">
        <v>85</v>
      </c>
      <c r="K2" s="59" t="s">
        <v>86</v>
      </c>
      <c r="L2" s="59" t="s">
        <v>87</v>
      </c>
      <c r="M2" s="59" t="s">
        <v>88</v>
      </c>
      <c r="N2" s="59" t="s">
        <v>89</v>
      </c>
      <c r="O2" s="59" t="s">
        <v>90</v>
      </c>
      <c r="P2" s="59" t="s">
        <v>91</v>
      </c>
    </row>
    <row r="3" spans="1:16" ht="12.75" customHeight="1" x14ac:dyDescent="0.2">
      <c r="A3" s="102"/>
      <c r="B3" s="102"/>
      <c r="C3" s="102"/>
      <c r="D3" s="102"/>
      <c r="E3" s="102"/>
      <c r="F3" s="102"/>
      <c r="G3" s="102"/>
      <c r="H3" s="102"/>
      <c r="I3" s="59" t="s">
        <v>92</v>
      </c>
      <c r="J3" s="59" t="s">
        <v>92</v>
      </c>
      <c r="K3" s="59" t="s">
        <v>92</v>
      </c>
      <c r="L3" s="59" t="s">
        <v>92</v>
      </c>
      <c r="M3" s="59" t="s">
        <v>103</v>
      </c>
      <c r="N3" s="59" t="s">
        <v>92</v>
      </c>
      <c r="O3" s="59" t="s">
        <v>92</v>
      </c>
      <c r="P3" s="59" t="s">
        <v>92</v>
      </c>
    </row>
    <row r="4" spans="1:16" ht="12.75" customHeight="1" x14ac:dyDescent="0.2">
      <c r="A4" s="102"/>
      <c r="B4" s="102"/>
      <c r="C4" s="102"/>
      <c r="D4" s="102"/>
      <c r="E4" s="102"/>
      <c r="F4" s="102"/>
      <c r="G4" s="102"/>
      <c r="H4" s="102"/>
      <c r="I4" s="60" t="s">
        <v>93</v>
      </c>
      <c r="J4" s="60" t="s">
        <v>94</v>
      </c>
      <c r="K4" s="60" t="s">
        <v>95</v>
      </c>
      <c r="L4" s="60" t="s">
        <v>96</v>
      </c>
      <c r="M4" s="60" t="s">
        <v>97</v>
      </c>
      <c r="N4" s="60" t="s">
        <v>98</v>
      </c>
      <c r="O4" s="60" t="s">
        <v>99</v>
      </c>
      <c r="P4" s="60" t="s">
        <v>100</v>
      </c>
    </row>
    <row r="5" spans="1:16" ht="12.75" customHeight="1" x14ac:dyDescent="0.2">
      <c r="A5" s="61">
        <v>1</v>
      </c>
      <c r="B5" s="62">
        <v>71</v>
      </c>
      <c r="C5" s="62">
        <v>77</v>
      </c>
      <c r="D5" s="62">
        <v>80</v>
      </c>
      <c r="E5" s="62">
        <v>82</v>
      </c>
      <c r="F5" s="62">
        <v>84</v>
      </c>
      <c r="G5" s="62">
        <v>85</v>
      </c>
      <c r="H5" s="62">
        <v>85</v>
      </c>
      <c r="I5" s="62">
        <v>86</v>
      </c>
      <c r="J5" s="62">
        <v>87</v>
      </c>
      <c r="K5" s="62">
        <v>88</v>
      </c>
      <c r="L5" s="62">
        <v>89</v>
      </c>
      <c r="M5" s="62">
        <v>90</v>
      </c>
      <c r="N5" s="62">
        <v>91</v>
      </c>
      <c r="O5" s="62">
        <v>93</v>
      </c>
      <c r="P5" s="62">
        <v>94</v>
      </c>
    </row>
    <row r="6" spans="1:16" ht="12.75" customHeight="1" x14ac:dyDescent="0.2">
      <c r="A6" s="63">
        <v>0.996</v>
      </c>
      <c r="B6" s="64">
        <v>68</v>
      </c>
      <c r="C6" s="64">
        <v>74</v>
      </c>
      <c r="D6" s="64">
        <v>78</v>
      </c>
      <c r="E6" s="64">
        <v>80</v>
      </c>
      <c r="F6" s="64">
        <v>81</v>
      </c>
      <c r="G6" s="64">
        <v>82</v>
      </c>
      <c r="H6" s="64">
        <v>83</v>
      </c>
      <c r="I6" s="64">
        <v>84</v>
      </c>
      <c r="J6" s="64">
        <v>85</v>
      </c>
      <c r="K6" s="64">
        <v>86</v>
      </c>
      <c r="L6" s="64">
        <v>87</v>
      </c>
      <c r="M6" s="64">
        <v>89</v>
      </c>
      <c r="N6" s="64">
        <v>90</v>
      </c>
      <c r="O6" s="64">
        <v>91</v>
      </c>
      <c r="P6" s="64">
        <v>93</v>
      </c>
    </row>
    <row r="7" spans="1:16" ht="12.75" customHeight="1" x14ac:dyDescent="0.2">
      <c r="A7" s="61">
        <v>0.99199999999999999</v>
      </c>
      <c r="B7" s="62">
        <v>66</v>
      </c>
      <c r="C7" s="62">
        <v>72</v>
      </c>
      <c r="D7" s="62">
        <v>75</v>
      </c>
      <c r="E7" s="62">
        <v>77</v>
      </c>
      <c r="F7" s="62">
        <v>79</v>
      </c>
      <c r="G7" s="62">
        <v>80</v>
      </c>
      <c r="H7" s="62">
        <v>81</v>
      </c>
      <c r="I7" s="62">
        <v>82</v>
      </c>
      <c r="J7" s="62">
        <v>83</v>
      </c>
      <c r="K7" s="62">
        <v>85</v>
      </c>
      <c r="L7" s="62">
        <v>86</v>
      </c>
      <c r="M7" s="62">
        <v>87</v>
      </c>
      <c r="N7" s="62">
        <v>88</v>
      </c>
      <c r="O7" s="62">
        <v>90</v>
      </c>
      <c r="P7" s="62">
        <v>92</v>
      </c>
    </row>
    <row r="8" spans="1:16" ht="12.75" customHeight="1" x14ac:dyDescent="0.2">
      <c r="A8" s="61">
        <v>0.98799999999999999</v>
      </c>
      <c r="B8" s="62">
        <v>64</v>
      </c>
      <c r="C8" s="62">
        <v>70</v>
      </c>
      <c r="D8" s="62">
        <v>73</v>
      </c>
      <c r="E8" s="62">
        <v>75</v>
      </c>
      <c r="F8" s="62">
        <v>77</v>
      </c>
      <c r="G8" s="62">
        <v>78</v>
      </c>
      <c r="H8" s="62">
        <v>79</v>
      </c>
      <c r="I8" s="62">
        <v>80</v>
      </c>
      <c r="J8" s="62">
        <v>81</v>
      </c>
      <c r="K8" s="62">
        <v>83</v>
      </c>
      <c r="L8" s="62">
        <v>84</v>
      </c>
      <c r="M8" s="62">
        <v>85</v>
      </c>
      <c r="N8" s="62">
        <v>87</v>
      </c>
      <c r="O8" s="62">
        <v>88</v>
      </c>
      <c r="P8" s="62">
        <v>90</v>
      </c>
    </row>
    <row r="9" spans="1:16" ht="12.75" customHeight="1" x14ac:dyDescent="0.2">
      <c r="A9" s="63">
        <v>0.98399999999999999</v>
      </c>
      <c r="B9" s="64">
        <v>62</v>
      </c>
      <c r="C9" s="64">
        <v>68</v>
      </c>
      <c r="D9" s="64">
        <v>71</v>
      </c>
      <c r="E9" s="64">
        <v>74</v>
      </c>
      <c r="F9" s="64">
        <v>75</v>
      </c>
      <c r="G9" s="64">
        <v>77</v>
      </c>
      <c r="H9" s="64">
        <v>78</v>
      </c>
      <c r="I9" s="64">
        <v>78</v>
      </c>
      <c r="J9" s="64">
        <v>80</v>
      </c>
      <c r="K9" s="64">
        <v>81</v>
      </c>
      <c r="L9" s="64">
        <v>81</v>
      </c>
      <c r="M9" s="64">
        <v>84</v>
      </c>
      <c r="N9" s="64">
        <v>85</v>
      </c>
      <c r="O9" s="64">
        <v>87</v>
      </c>
      <c r="P9" s="64">
        <v>89</v>
      </c>
    </row>
    <row r="10" spans="1:16" ht="12.75" customHeight="1" x14ac:dyDescent="0.2">
      <c r="A10" s="61">
        <v>0.98</v>
      </c>
      <c r="B10" s="62">
        <v>60</v>
      </c>
      <c r="C10" s="62">
        <v>66</v>
      </c>
      <c r="D10" s="62">
        <v>69</v>
      </c>
      <c r="E10" s="62">
        <v>72</v>
      </c>
      <c r="F10" s="62">
        <v>73</v>
      </c>
      <c r="G10" s="62">
        <v>75</v>
      </c>
      <c r="H10" s="62">
        <v>76</v>
      </c>
      <c r="I10" s="62">
        <v>77</v>
      </c>
      <c r="J10" s="62">
        <v>78</v>
      </c>
      <c r="K10" s="62">
        <v>80</v>
      </c>
      <c r="L10" s="62">
        <v>81</v>
      </c>
      <c r="M10" s="62">
        <v>83</v>
      </c>
      <c r="N10" s="62">
        <v>84</v>
      </c>
      <c r="O10" s="62">
        <v>86</v>
      </c>
      <c r="P10" s="62">
        <v>88</v>
      </c>
    </row>
    <row r="11" spans="1:16" ht="12.75" customHeight="1" x14ac:dyDescent="0.2">
      <c r="A11" s="61">
        <v>0.97599999999999998</v>
      </c>
      <c r="B11" s="62">
        <v>59</v>
      </c>
      <c r="C11" s="62">
        <v>64</v>
      </c>
      <c r="D11" s="62">
        <v>68</v>
      </c>
      <c r="E11" s="62">
        <v>70</v>
      </c>
      <c r="F11" s="62">
        <v>72</v>
      </c>
      <c r="G11" s="62">
        <v>73</v>
      </c>
      <c r="H11" s="62">
        <v>74</v>
      </c>
      <c r="I11" s="62">
        <v>75</v>
      </c>
      <c r="J11" s="62">
        <v>77</v>
      </c>
      <c r="K11" s="62">
        <v>78</v>
      </c>
      <c r="L11" s="62">
        <v>80</v>
      </c>
      <c r="M11" s="62">
        <v>81</v>
      </c>
      <c r="N11" s="62">
        <v>83</v>
      </c>
      <c r="O11" s="62">
        <v>85</v>
      </c>
      <c r="P11" s="62">
        <v>87</v>
      </c>
    </row>
    <row r="12" spans="1:16" ht="12.75" customHeight="1" x14ac:dyDescent="0.2">
      <c r="A12" s="63">
        <v>0.97199999999999998</v>
      </c>
      <c r="B12" s="64">
        <v>57</v>
      </c>
      <c r="C12" s="64">
        <v>63</v>
      </c>
      <c r="D12" s="64">
        <v>66</v>
      </c>
      <c r="E12" s="64">
        <v>68</v>
      </c>
      <c r="F12" s="64">
        <v>70</v>
      </c>
      <c r="G12" s="64">
        <v>72</v>
      </c>
      <c r="H12" s="64">
        <v>73</v>
      </c>
      <c r="I12" s="64">
        <v>74</v>
      </c>
      <c r="J12" s="64">
        <v>75</v>
      </c>
      <c r="K12" s="64">
        <v>77</v>
      </c>
      <c r="L12" s="64">
        <v>78</v>
      </c>
      <c r="M12" s="64">
        <v>80</v>
      </c>
      <c r="N12" s="64">
        <v>81</v>
      </c>
      <c r="O12" s="64">
        <v>83</v>
      </c>
      <c r="P12" s="64">
        <v>86</v>
      </c>
    </row>
    <row r="13" spans="1:16" ht="12.75" customHeight="1" x14ac:dyDescent="0.2">
      <c r="A13" s="61">
        <v>0.96799999999999997</v>
      </c>
      <c r="B13" s="62">
        <v>56</v>
      </c>
      <c r="C13" s="62">
        <v>61</v>
      </c>
      <c r="D13" s="62">
        <v>65</v>
      </c>
      <c r="E13" s="62">
        <v>67</v>
      </c>
      <c r="F13" s="62">
        <v>69</v>
      </c>
      <c r="G13" s="62">
        <v>70</v>
      </c>
      <c r="H13" s="62">
        <v>71</v>
      </c>
      <c r="I13" s="62">
        <v>72</v>
      </c>
      <c r="J13" s="62">
        <v>74</v>
      </c>
      <c r="K13" s="62">
        <v>75</v>
      </c>
      <c r="L13" s="62">
        <v>77</v>
      </c>
      <c r="M13" s="62">
        <v>78</v>
      </c>
      <c r="N13" s="62">
        <v>80</v>
      </c>
      <c r="O13" s="62">
        <v>82</v>
      </c>
      <c r="P13" s="62">
        <v>84</v>
      </c>
    </row>
    <row r="14" spans="1:16" ht="12.75" customHeight="1" x14ac:dyDescent="0.2">
      <c r="A14" s="61">
        <v>0.96399999999999997</v>
      </c>
      <c r="B14" s="62">
        <v>55</v>
      </c>
      <c r="C14" s="62">
        <v>60</v>
      </c>
      <c r="D14" s="62">
        <v>63</v>
      </c>
      <c r="E14" s="62">
        <v>65</v>
      </c>
      <c r="F14" s="62">
        <v>67</v>
      </c>
      <c r="G14" s="62">
        <v>69</v>
      </c>
      <c r="H14" s="62">
        <v>70</v>
      </c>
      <c r="I14" s="62">
        <v>71</v>
      </c>
      <c r="J14" s="62">
        <v>72</v>
      </c>
      <c r="K14" s="62">
        <v>74</v>
      </c>
      <c r="L14" s="62">
        <v>75</v>
      </c>
      <c r="M14" s="62">
        <v>77</v>
      </c>
      <c r="N14" s="62">
        <v>79</v>
      </c>
      <c r="O14" s="62">
        <v>81</v>
      </c>
      <c r="P14" s="62">
        <v>83</v>
      </c>
    </row>
    <row r="15" spans="1:16" ht="12.75" customHeight="1" x14ac:dyDescent="0.2">
      <c r="A15" s="63">
        <v>0.96</v>
      </c>
      <c r="B15" s="64">
        <v>53</v>
      </c>
      <c r="C15" s="64">
        <v>58</v>
      </c>
      <c r="D15" s="64">
        <v>62</v>
      </c>
      <c r="E15" s="64">
        <v>64</v>
      </c>
      <c r="F15" s="64">
        <v>66</v>
      </c>
      <c r="G15" s="64">
        <v>67</v>
      </c>
      <c r="H15" s="64">
        <v>68</v>
      </c>
      <c r="I15" s="64">
        <v>69</v>
      </c>
      <c r="J15" s="64">
        <v>71</v>
      </c>
      <c r="K15" s="64">
        <v>73</v>
      </c>
      <c r="L15" s="64">
        <v>74</v>
      </c>
      <c r="M15" s="64">
        <v>76</v>
      </c>
      <c r="N15" s="64">
        <v>78</v>
      </c>
      <c r="O15" s="64">
        <v>80</v>
      </c>
      <c r="P15" s="64">
        <v>82</v>
      </c>
    </row>
    <row r="16" spans="1:16" ht="12.75" customHeight="1" x14ac:dyDescent="0.2">
      <c r="A16" s="61">
        <v>0.95599999999999996</v>
      </c>
      <c r="B16" s="62">
        <v>52</v>
      </c>
      <c r="C16" s="62">
        <v>57</v>
      </c>
      <c r="D16" s="62">
        <v>60</v>
      </c>
      <c r="E16" s="62">
        <v>63</v>
      </c>
      <c r="F16" s="62">
        <v>64</v>
      </c>
      <c r="G16" s="62">
        <v>66</v>
      </c>
      <c r="H16" s="62">
        <v>67</v>
      </c>
      <c r="I16" s="62">
        <v>68</v>
      </c>
      <c r="J16" s="62">
        <v>70</v>
      </c>
      <c r="K16" s="62">
        <v>71</v>
      </c>
      <c r="L16" s="62">
        <v>73</v>
      </c>
      <c r="M16" s="62">
        <v>75</v>
      </c>
      <c r="N16" s="62">
        <v>76</v>
      </c>
      <c r="O16" s="62">
        <v>79</v>
      </c>
      <c r="P16" s="62">
        <v>81</v>
      </c>
    </row>
    <row r="17" spans="1:16" ht="12.75" customHeight="1" x14ac:dyDescent="0.2">
      <c r="A17" s="61">
        <v>0.95199999999999996</v>
      </c>
      <c r="B17" s="62">
        <v>51</v>
      </c>
      <c r="C17" s="62">
        <v>55</v>
      </c>
      <c r="D17" s="62">
        <v>59</v>
      </c>
      <c r="E17" s="62">
        <v>61</v>
      </c>
      <c r="F17" s="62">
        <v>63</v>
      </c>
      <c r="G17" s="62">
        <v>64</v>
      </c>
      <c r="H17" s="62">
        <v>66</v>
      </c>
      <c r="I17" s="62">
        <v>67</v>
      </c>
      <c r="J17" s="62">
        <v>68</v>
      </c>
      <c r="K17" s="62">
        <v>70</v>
      </c>
      <c r="L17" s="62">
        <v>72</v>
      </c>
      <c r="M17" s="62">
        <v>73</v>
      </c>
      <c r="N17" s="62">
        <v>75</v>
      </c>
      <c r="O17" s="62">
        <v>77</v>
      </c>
      <c r="P17" s="62">
        <v>80</v>
      </c>
    </row>
    <row r="18" spans="1:16" ht="12.75" customHeight="1" x14ac:dyDescent="0.2">
      <c r="A18" s="63">
        <v>0.94799999999999995</v>
      </c>
      <c r="B18" s="64">
        <v>50</v>
      </c>
      <c r="C18" s="64">
        <v>54</v>
      </c>
      <c r="D18" s="64">
        <v>57</v>
      </c>
      <c r="E18" s="64">
        <v>60</v>
      </c>
      <c r="F18" s="64">
        <v>62</v>
      </c>
      <c r="G18" s="64">
        <v>63</v>
      </c>
      <c r="H18" s="64">
        <v>64</v>
      </c>
      <c r="I18" s="64">
        <v>65</v>
      </c>
      <c r="J18" s="64">
        <v>67</v>
      </c>
      <c r="K18" s="64">
        <v>69</v>
      </c>
      <c r="L18" s="64">
        <v>70</v>
      </c>
      <c r="M18" s="64">
        <v>72</v>
      </c>
      <c r="N18" s="64">
        <v>74</v>
      </c>
      <c r="O18" s="64">
        <v>76</v>
      </c>
      <c r="P18" s="64">
        <v>79</v>
      </c>
    </row>
    <row r="19" spans="1:16" ht="12.75" customHeight="1" x14ac:dyDescent="0.2">
      <c r="A19" s="61">
        <v>0.94399999999999995</v>
      </c>
      <c r="B19" s="62">
        <v>48</v>
      </c>
      <c r="C19" s="62">
        <v>53</v>
      </c>
      <c r="D19" s="62">
        <v>56</v>
      </c>
      <c r="E19" s="62">
        <v>58</v>
      </c>
      <c r="F19" s="62">
        <v>60</v>
      </c>
      <c r="G19" s="62">
        <v>62</v>
      </c>
      <c r="H19" s="62">
        <v>63</v>
      </c>
      <c r="I19" s="62">
        <v>64</v>
      </c>
      <c r="J19" s="62">
        <v>66</v>
      </c>
      <c r="K19" s="62">
        <v>67</v>
      </c>
      <c r="L19" s="62">
        <v>69</v>
      </c>
      <c r="M19" s="62">
        <v>71</v>
      </c>
      <c r="N19" s="62">
        <v>73</v>
      </c>
      <c r="O19" s="62">
        <v>75</v>
      </c>
      <c r="P19" s="62">
        <v>78</v>
      </c>
    </row>
    <row r="20" spans="1:16" ht="12.75" customHeight="1" x14ac:dyDescent="0.2">
      <c r="A20" s="61">
        <v>0.94</v>
      </c>
      <c r="B20" s="62">
        <v>47</v>
      </c>
      <c r="C20" s="62">
        <v>51</v>
      </c>
      <c r="D20" s="62">
        <v>55</v>
      </c>
      <c r="E20" s="62">
        <v>57</v>
      </c>
      <c r="F20" s="62">
        <v>59</v>
      </c>
      <c r="G20" s="62">
        <v>60</v>
      </c>
      <c r="H20" s="62">
        <v>62</v>
      </c>
      <c r="I20" s="62">
        <v>63</v>
      </c>
      <c r="J20" s="62">
        <v>64</v>
      </c>
      <c r="K20" s="62">
        <v>66</v>
      </c>
      <c r="L20" s="62">
        <v>68</v>
      </c>
      <c r="M20" s="62">
        <v>70</v>
      </c>
      <c r="N20" s="62">
        <v>72</v>
      </c>
      <c r="O20" s="62">
        <v>74</v>
      </c>
      <c r="P20" s="62">
        <v>77</v>
      </c>
    </row>
    <row r="21" spans="1:16" ht="12.75" customHeight="1" x14ac:dyDescent="0.2">
      <c r="A21" s="63">
        <v>0.93600000000000005</v>
      </c>
      <c r="B21" s="64">
        <v>46</v>
      </c>
      <c r="C21" s="64">
        <v>50</v>
      </c>
      <c r="D21" s="64">
        <v>53</v>
      </c>
      <c r="E21" s="64">
        <v>56</v>
      </c>
      <c r="F21" s="64">
        <v>58</v>
      </c>
      <c r="G21" s="64">
        <v>59</v>
      </c>
      <c r="H21" s="64">
        <v>60</v>
      </c>
      <c r="I21" s="64">
        <v>61</v>
      </c>
      <c r="J21" s="64">
        <v>63</v>
      </c>
      <c r="K21" s="64">
        <v>65</v>
      </c>
      <c r="L21" s="64">
        <v>67</v>
      </c>
      <c r="M21" s="64">
        <v>69</v>
      </c>
      <c r="N21" s="64">
        <v>71</v>
      </c>
      <c r="O21" s="64">
        <v>73</v>
      </c>
      <c r="P21" s="64">
        <v>76</v>
      </c>
    </row>
    <row r="22" spans="1:16" ht="12.75" customHeight="1" x14ac:dyDescent="0.2">
      <c r="A22" s="61">
        <v>0.93200000000000005</v>
      </c>
      <c r="B22" s="62">
        <v>45</v>
      </c>
      <c r="C22" s="62">
        <v>49</v>
      </c>
      <c r="D22" s="62">
        <v>52</v>
      </c>
      <c r="E22" s="62">
        <v>55</v>
      </c>
      <c r="F22" s="62">
        <v>56</v>
      </c>
      <c r="G22" s="62">
        <v>58</v>
      </c>
      <c r="H22" s="62">
        <v>59</v>
      </c>
      <c r="I22" s="62">
        <v>60</v>
      </c>
      <c r="J22" s="62">
        <v>62</v>
      </c>
      <c r="K22" s="62">
        <v>64</v>
      </c>
      <c r="L22" s="62">
        <v>65</v>
      </c>
      <c r="M22" s="62">
        <v>67</v>
      </c>
      <c r="N22" s="62">
        <v>69</v>
      </c>
      <c r="O22" s="62">
        <v>72</v>
      </c>
      <c r="P22" s="62">
        <v>75</v>
      </c>
    </row>
    <row r="23" spans="1:16" ht="12.75" customHeight="1" x14ac:dyDescent="0.2">
      <c r="A23" s="61">
        <v>0.92800000000000005</v>
      </c>
      <c r="B23" s="62">
        <v>44</v>
      </c>
      <c r="C23" s="62">
        <v>48</v>
      </c>
      <c r="D23" s="62">
        <v>51</v>
      </c>
      <c r="E23" s="62">
        <v>53</v>
      </c>
      <c r="F23" s="62">
        <v>55</v>
      </c>
      <c r="G23" s="62">
        <v>57</v>
      </c>
      <c r="H23" s="62">
        <v>58</v>
      </c>
      <c r="I23" s="62">
        <v>59</v>
      </c>
      <c r="J23" s="62">
        <v>61</v>
      </c>
      <c r="K23" s="62">
        <v>63</v>
      </c>
      <c r="L23" s="62">
        <v>64</v>
      </c>
      <c r="M23" s="62">
        <v>66</v>
      </c>
      <c r="N23" s="62">
        <v>68</v>
      </c>
      <c r="O23" s="62">
        <v>71</v>
      </c>
      <c r="P23" s="62">
        <v>74</v>
      </c>
    </row>
    <row r="24" spans="1:16" ht="12.75" customHeight="1" x14ac:dyDescent="0.2">
      <c r="A24" s="63">
        <v>0.92400000000000004</v>
      </c>
      <c r="B24" s="64">
        <v>42</v>
      </c>
      <c r="C24" s="64">
        <v>46</v>
      </c>
      <c r="D24" s="64">
        <v>50</v>
      </c>
      <c r="E24" s="64">
        <v>52</v>
      </c>
      <c r="F24" s="64">
        <v>54</v>
      </c>
      <c r="G24" s="64">
        <v>55</v>
      </c>
      <c r="H24" s="64">
        <v>57</v>
      </c>
      <c r="I24" s="64">
        <v>58</v>
      </c>
      <c r="J24" s="64">
        <v>60</v>
      </c>
      <c r="K24" s="64">
        <v>61</v>
      </c>
      <c r="L24" s="64">
        <v>63</v>
      </c>
      <c r="M24" s="64">
        <v>65</v>
      </c>
      <c r="N24" s="64">
        <v>67</v>
      </c>
      <c r="O24" s="64">
        <v>70</v>
      </c>
      <c r="P24" s="64">
        <v>72</v>
      </c>
    </row>
    <row r="25" spans="1:16" ht="12.75" customHeight="1" x14ac:dyDescent="0.2">
      <c r="A25" s="61">
        <v>0.92</v>
      </c>
      <c r="B25" s="62">
        <v>41</v>
      </c>
      <c r="C25" s="62">
        <v>45</v>
      </c>
      <c r="D25" s="62">
        <v>48</v>
      </c>
      <c r="E25" s="62">
        <v>51</v>
      </c>
      <c r="F25" s="62">
        <v>53</v>
      </c>
      <c r="G25" s="62">
        <v>54</v>
      </c>
      <c r="H25" s="62">
        <v>56</v>
      </c>
      <c r="I25" s="62">
        <v>57</v>
      </c>
      <c r="J25" s="62">
        <v>58</v>
      </c>
      <c r="K25" s="62">
        <v>60</v>
      </c>
      <c r="L25" s="62">
        <v>62</v>
      </c>
      <c r="M25" s="62">
        <v>64</v>
      </c>
      <c r="N25" s="62">
        <v>66</v>
      </c>
      <c r="O25" s="62">
        <v>69</v>
      </c>
      <c r="P25" s="62">
        <v>71</v>
      </c>
    </row>
    <row r="26" spans="1:16" ht="12.75" customHeight="1" x14ac:dyDescent="0.2">
      <c r="A26" s="61">
        <v>0.91600000000000004</v>
      </c>
      <c r="B26" s="62">
        <v>40</v>
      </c>
      <c r="C26" s="62">
        <v>44</v>
      </c>
      <c r="D26" s="62">
        <v>47</v>
      </c>
      <c r="E26" s="62">
        <v>50</v>
      </c>
      <c r="F26" s="62">
        <v>52</v>
      </c>
      <c r="G26" s="62">
        <v>53</v>
      </c>
      <c r="H26" s="62">
        <v>54</v>
      </c>
      <c r="I26" s="62">
        <v>55</v>
      </c>
      <c r="J26" s="62">
        <v>57</v>
      </c>
      <c r="K26" s="62">
        <v>59</v>
      </c>
      <c r="L26" s="62">
        <v>61</v>
      </c>
      <c r="M26" s="62">
        <v>63</v>
      </c>
      <c r="N26" s="62">
        <v>65</v>
      </c>
      <c r="O26" s="62">
        <v>67</v>
      </c>
      <c r="P26" s="62">
        <v>70</v>
      </c>
    </row>
    <row r="27" spans="1:16" ht="12.75" customHeight="1" x14ac:dyDescent="0.2">
      <c r="A27" s="63">
        <v>0.91200000000000003</v>
      </c>
      <c r="B27" s="64">
        <v>38</v>
      </c>
      <c r="C27" s="64">
        <v>43</v>
      </c>
      <c r="D27" s="64">
        <v>46</v>
      </c>
      <c r="E27" s="64">
        <v>48</v>
      </c>
      <c r="F27" s="64">
        <v>50</v>
      </c>
      <c r="G27" s="64">
        <v>52</v>
      </c>
      <c r="H27" s="64">
        <v>53</v>
      </c>
      <c r="I27" s="64">
        <v>54</v>
      </c>
      <c r="J27" s="64">
        <v>56</v>
      </c>
      <c r="K27" s="64">
        <v>58</v>
      </c>
      <c r="L27" s="64">
        <v>60</v>
      </c>
      <c r="M27" s="64">
        <v>62</v>
      </c>
      <c r="N27" s="64">
        <v>64</v>
      </c>
      <c r="O27" s="64">
        <v>66</v>
      </c>
      <c r="P27" s="64">
        <v>69</v>
      </c>
    </row>
    <row r="28" spans="1:16" ht="12.75" customHeight="1" x14ac:dyDescent="0.2">
      <c r="A28" s="61">
        <v>0.90800000000000003</v>
      </c>
      <c r="B28" s="62">
        <v>37</v>
      </c>
      <c r="C28" s="62">
        <v>41</v>
      </c>
      <c r="D28" s="62">
        <v>45</v>
      </c>
      <c r="E28" s="62">
        <v>47</v>
      </c>
      <c r="F28" s="62">
        <v>49</v>
      </c>
      <c r="G28" s="62">
        <v>51</v>
      </c>
      <c r="H28" s="62">
        <v>52</v>
      </c>
      <c r="I28" s="62">
        <v>53</v>
      </c>
      <c r="J28" s="62">
        <v>55</v>
      </c>
      <c r="K28" s="62">
        <v>57</v>
      </c>
      <c r="L28" s="62">
        <v>59</v>
      </c>
      <c r="M28" s="62">
        <v>61</v>
      </c>
      <c r="N28" s="62">
        <v>63</v>
      </c>
      <c r="O28" s="62">
        <v>65</v>
      </c>
      <c r="P28" s="62">
        <v>68</v>
      </c>
    </row>
    <row r="29" spans="1:16" ht="12.75" customHeight="1" x14ac:dyDescent="0.2">
      <c r="A29" s="61">
        <v>0.90400000000000003</v>
      </c>
      <c r="B29" s="62">
        <v>36</v>
      </c>
      <c r="C29" s="62">
        <v>40</v>
      </c>
      <c r="D29" s="62">
        <v>43</v>
      </c>
      <c r="E29" s="62">
        <v>46</v>
      </c>
      <c r="F29" s="62">
        <v>48</v>
      </c>
      <c r="G29" s="62">
        <v>50</v>
      </c>
      <c r="H29" s="62">
        <v>51</v>
      </c>
      <c r="I29" s="62">
        <v>52</v>
      </c>
      <c r="J29" s="62">
        <v>54</v>
      </c>
      <c r="K29" s="62">
        <v>56</v>
      </c>
      <c r="L29" s="62">
        <v>57</v>
      </c>
      <c r="M29" s="62">
        <v>60</v>
      </c>
      <c r="N29" s="62">
        <v>62</v>
      </c>
      <c r="O29" s="62">
        <v>64</v>
      </c>
      <c r="P29" s="62">
        <v>67</v>
      </c>
    </row>
    <row r="30" spans="1:16" ht="12.75" customHeight="1" x14ac:dyDescent="0.2">
      <c r="A30" s="63">
        <v>0.9</v>
      </c>
      <c r="B30" s="64">
        <v>34</v>
      </c>
      <c r="C30" s="64">
        <v>39</v>
      </c>
      <c r="D30" s="64">
        <v>42</v>
      </c>
      <c r="E30" s="64">
        <v>45</v>
      </c>
      <c r="F30" s="64">
        <v>47</v>
      </c>
      <c r="G30" s="64">
        <v>48</v>
      </c>
      <c r="H30" s="64">
        <v>50</v>
      </c>
      <c r="I30" s="64">
        <v>51</v>
      </c>
      <c r="J30" s="64">
        <v>53</v>
      </c>
      <c r="K30" s="64">
        <v>55</v>
      </c>
      <c r="L30" s="64">
        <v>56</v>
      </c>
      <c r="M30" s="64">
        <v>58</v>
      </c>
      <c r="N30" s="64">
        <v>61</v>
      </c>
      <c r="O30" s="64">
        <v>63</v>
      </c>
      <c r="P30" s="64">
        <v>66</v>
      </c>
    </row>
    <row r="31" spans="1:16" ht="12.75" customHeight="1" x14ac:dyDescent="0.2">
      <c r="J31" s="55"/>
    </row>
    <row r="32" spans="1:16" ht="12.75" customHeight="1" x14ac:dyDescent="0.2">
      <c r="J32" s="55"/>
    </row>
    <row r="33" spans="10:10" ht="12.75" customHeight="1" x14ac:dyDescent="0.2">
      <c r="J33" s="55"/>
    </row>
    <row r="34" spans="10:10" ht="12.75" customHeight="1" x14ac:dyDescent="0.2">
      <c r="J34" s="55"/>
    </row>
    <row r="35" spans="10:10" ht="12.75" customHeight="1" x14ac:dyDescent="0.2">
      <c r="J35" s="55"/>
    </row>
    <row r="36" spans="10:10" ht="12.75" customHeight="1" x14ac:dyDescent="0.2">
      <c r="J36" s="55"/>
    </row>
    <row r="37" spans="10:10" ht="12.75" customHeight="1" x14ac:dyDescent="0.2">
      <c r="J37" s="55"/>
    </row>
    <row r="38" spans="10:10" ht="12.75" customHeight="1" x14ac:dyDescent="0.2">
      <c r="J38" s="55"/>
    </row>
    <row r="39" spans="10:10" ht="12.75" customHeight="1" x14ac:dyDescent="0.2">
      <c r="J39" s="55"/>
    </row>
    <row r="40" spans="10:10" ht="12.75" customHeight="1" x14ac:dyDescent="0.2">
      <c r="J40" s="55"/>
    </row>
    <row r="41" spans="10:10" ht="12.75" customHeight="1" x14ac:dyDescent="0.2">
      <c r="J41" s="55"/>
    </row>
    <row r="42" spans="10:10" ht="12.75" customHeight="1" x14ac:dyDescent="0.2">
      <c r="J42" s="55"/>
    </row>
    <row r="43" spans="10:10" ht="12.75" customHeight="1" x14ac:dyDescent="0.2">
      <c r="J43" s="55"/>
    </row>
    <row r="44" spans="10:10" ht="12.75" customHeight="1" x14ac:dyDescent="0.2">
      <c r="J44" s="55"/>
    </row>
    <row r="45" spans="10:10" ht="12.75" customHeight="1" x14ac:dyDescent="0.2">
      <c r="J45" s="55"/>
    </row>
    <row r="46" spans="10:10" ht="12.75" customHeight="1" x14ac:dyDescent="0.2">
      <c r="J46" s="55"/>
    </row>
    <row r="47" spans="10:10" ht="12.75" customHeight="1" x14ac:dyDescent="0.2">
      <c r="J47" s="55"/>
    </row>
    <row r="48" spans="10:10" ht="12.75" customHeight="1" x14ac:dyDescent="0.2">
      <c r="J48" s="55"/>
    </row>
    <row r="49" spans="10:10" ht="12.75" customHeight="1" x14ac:dyDescent="0.2">
      <c r="J49" s="55"/>
    </row>
    <row r="50" spans="10:10" ht="12.75" customHeight="1" x14ac:dyDescent="0.2">
      <c r="J50" s="55"/>
    </row>
    <row r="51" spans="10:10" ht="12.75" customHeight="1" x14ac:dyDescent="0.2">
      <c r="J51" s="55"/>
    </row>
    <row r="52" spans="10:10" ht="12.75" customHeight="1" x14ac:dyDescent="0.2">
      <c r="J52" s="55"/>
    </row>
    <row r="53" spans="10:10" ht="12.75" customHeight="1" x14ac:dyDescent="0.2">
      <c r="J53" s="55"/>
    </row>
    <row r="54" spans="10:10" ht="12.75" customHeight="1" x14ac:dyDescent="0.2">
      <c r="J54" s="55"/>
    </row>
    <row r="55" spans="10:10" ht="12.75" customHeight="1" x14ac:dyDescent="0.2">
      <c r="J55" s="55"/>
    </row>
    <row r="56" spans="10:10" ht="12.75" customHeight="1" x14ac:dyDescent="0.2">
      <c r="J56" s="55"/>
    </row>
    <row r="57" spans="10:10" ht="12.75" customHeight="1" x14ac:dyDescent="0.2">
      <c r="J57" s="55"/>
    </row>
    <row r="58" spans="10:10" ht="12.75" customHeight="1" x14ac:dyDescent="0.2">
      <c r="J58" s="55"/>
    </row>
    <row r="59" spans="10:10" ht="12.75" customHeight="1" x14ac:dyDescent="0.2">
      <c r="J59" s="55"/>
    </row>
    <row r="60" spans="10:10" ht="12.75" customHeight="1" x14ac:dyDescent="0.2">
      <c r="J60" s="55"/>
    </row>
  </sheetData>
  <mergeCells count="9">
    <mergeCell ref="A1:P1"/>
    <mergeCell ref="A2:A4"/>
    <mergeCell ref="B2:B4"/>
    <mergeCell ref="C2:C4"/>
    <mergeCell ref="D2:D4"/>
    <mergeCell ref="E2:E4"/>
    <mergeCell ref="F2:F4"/>
    <mergeCell ref="G2:G4"/>
    <mergeCell ref="H2:H4"/>
  </mergeCells>
  <pageMargins left="0.75" right="0.75" top="1" bottom="1" header="0.511811023622047" footer="0.511811023622047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2047DAE8854544B8D958F2DA9CB1F8E" ma:contentTypeVersion="13" ma:contentTypeDescription="Crie um novo documento." ma:contentTypeScope="" ma:versionID="b36373ff79fe063cb4f07d8b9b639be8">
  <xsd:schema xmlns:xsd="http://www.w3.org/2001/XMLSchema" xmlns:xs="http://www.w3.org/2001/XMLSchema" xmlns:p="http://schemas.microsoft.com/office/2006/metadata/properties" xmlns:ns2="4d2538e4-383b-481a-9f9b-9727d6a0fe22" xmlns:ns3="c9610fcb-e370-4394-807b-0683ce5f9277" targetNamespace="http://schemas.microsoft.com/office/2006/metadata/properties" ma:root="true" ma:fieldsID="90cc79ef0249fce03e6732fc81090664" ns2:_="" ns3:_="">
    <xsd:import namespace="4d2538e4-383b-481a-9f9b-9727d6a0fe22"/>
    <xsd:import namespace="c9610fcb-e370-4394-807b-0683ce5f92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2538e4-383b-481a-9f9b-9727d6a0fe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1af001e9-7d00-41bf-b2d9-21bcb3dd7b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610fcb-e370-4394-807b-0683ce5f927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0d50493-4611-48ba-b533-1c2514db2c0e}" ma:internalName="TaxCatchAll" ma:showField="CatchAllData" ma:web="c9610fcb-e370-4394-807b-0683ce5f92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d2538e4-383b-481a-9f9b-9727d6a0fe22">
      <Terms xmlns="http://schemas.microsoft.com/office/infopath/2007/PartnerControls"/>
    </lcf76f155ced4ddcb4097134ff3c332f>
    <TaxCatchAll xmlns="c9610fcb-e370-4394-807b-0683ce5f9277" xsi:nil="true"/>
  </documentManagement>
</p:properties>
</file>

<file path=customXml/itemProps1.xml><?xml version="1.0" encoding="utf-8"?>
<ds:datastoreItem xmlns:ds="http://schemas.openxmlformats.org/officeDocument/2006/customXml" ds:itemID="{571D3E55-C6FC-481D-AD24-5F7B00FD5C5E}"/>
</file>

<file path=customXml/itemProps2.xml><?xml version="1.0" encoding="utf-8"?>
<ds:datastoreItem xmlns:ds="http://schemas.openxmlformats.org/officeDocument/2006/customXml" ds:itemID="{5169F9AF-1D7B-4CAF-9963-3005E3FC1C5A}"/>
</file>

<file path=customXml/itemProps3.xml><?xml version="1.0" encoding="utf-8"?>
<ds:datastoreItem xmlns:ds="http://schemas.openxmlformats.org/officeDocument/2006/customXml" ds:itemID="{CF24A615-7E54-41EE-9CC8-3A33BAF494F1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80</vt:i4>
      </vt:variant>
    </vt:vector>
  </HeadingPairs>
  <TitlesOfParts>
    <vt:vector size="84" baseType="lpstr">
      <vt:lpstr>ICT BGS</vt:lpstr>
      <vt:lpstr>Tabela B-2 (DER-SP)</vt:lpstr>
      <vt:lpstr>Tabela 1</vt:lpstr>
      <vt:lpstr>Tabela 2</vt:lpstr>
      <vt:lpstr>COLUNA01</vt:lpstr>
      <vt:lpstr>COLUNA02</vt:lpstr>
      <vt:lpstr>COLUNA03</vt:lpstr>
      <vt:lpstr>COLUNA04</vt:lpstr>
      <vt:lpstr>COLUNA05</vt:lpstr>
      <vt:lpstr>COLUNA06</vt:lpstr>
      <vt:lpstr>COLUNA07</vt:lpstr>
      <vt:lpstr>COLUNA08</vt:lpstr>
      <vt:lpstr>COLUNA09</vt:lpstr>
      <vt:lpstr>COLUNA10</vt:lpstr>
      <vt:lpstr>COLUNA11</vt:lpstr>
      <vt:lpstr>COLUNA12</vt:lpstr>
      <vt:lpstr>COLUNA13</vt:lpstr>
      <vt:lpstr>COLUNA14</vt:lpstr>
      <vt:lpstr>COLUNA15</vt:lpstr>
      <vt:lpstr>FP</vt:lpstr>
      <vt:lpstr>FPCOLUNA01</vt:lpstr>
      <vt:lpstr>FPCOLUNA02</vt:lpstr>
      <vt:lpstr>FPCOLUNA03</vt:lpstr>
      <vt:lpstr>FPCOLUNA04</vt:lpstr>
      <vt:lpstr>FPCOLUNA05</vt:lpstr>
      <vt:lpstr>FPCOLUNA06</vt:lpstr>
      <vt:lpstr>FPCOLUNA07</vt:lpstr>
      <vt:lpstr>FPCOLUNA08</vt:lpstr>
      <vt:lpstr>FPCOLUNA09</vt:lpstr>
      <vt:lpstr>FPCOLUNA10</vt:lpstr>
      <vt:lpstr>FPCOLUNA11</vt:lpstr>
      <vt:lpstr>FPCOLUNA12</vt:lpstr>
      <vt:lpstr>FPCOLUNA13</vt:lpstr>
      <vt:lpstr>FPCOLUNA14</vt:lpstr>
      <vt:lpstr>FPCOLUNA15</vt:lpstr>
      <vt:lpstr>FPNUMERO01</vt:lpstr>
      <vt:lpstr>FPNUMERO02</vt:lpstr>
      <vt:lpstr>FPNUMERO03</vt:lpstr>
      <vt:lpstr>FPNUMERO04</vt:lpstr>
      <vt:lpstr>FPNUMERO05</vt:lpstr>
      <vt:lpstr>FPNUMERO06</vt:lpstr>
      <vt:lpstr>FPNUMERO07</vt:lpstr>
      <vt:lpstr>FPNUMERO08</vt:lpstr>
      <vt:lpstr>FPNUMERO09</vt:lpstr>
      <vt:lpstr>FPNUMERO10</vt:lpstr>
      <vt:lpstr>FPNUMERO11</vt:lpstr>
      <vt:lpstr>FPNUMERO12</vt:lpstr>
      <vt:lpstr>FPNUMERO13</vt:lpstr>
      <vt:lpstr>FPNUMERO14</vt:lpstr>
      <vt:lpstr>FPNUMERO15</vt:lpstr>
      <vt:lpstr>FPNUMERO16</vt:lpstr>
      <vt:lpstr>FPNUMERO17</vt:lpstr>
      <vt:lpstr>FPNUMERO18</vt:lpstr>
      <vt:lpstr>FPNUMERO19</vt:lpstr>
      <vt:lpstr>FPNUMERO20</vt:lpstr>
      <vt:lpstr>FPNUMERO21</vt:lpstr>
      <vt:lpstr>FPNUMERO22</vt:lpstr>
      <vt:lpstr>FPNUMERO23</vt:lpstr>
      <vt:lpstr>FPNUMERO24</vt:lpstr>
      <vt:lpstr>FPNUMERO25</vt:lpstr>
      <vt:lpstr>FPNUMERO26</vt:lpstr>
      <vt:lpstr>FPNUMERO27</vt:lpstr>
      <vt:lpstr>FPNUMERO28</vt:lpstr>
      <vt:lpstr>FPNUMERO29</vt:lpstr>
      <vt:lpstr>FPNUMERO30</vt:lpstr>
      <vt:lpstr>KBI</vt:lpstr>
      <vt:lpstr>KN</vt:lpstr>
      <vt:lpstr>KUNI</vt:lpstr>
      <vt:lpstr>NUMERO01</vt:lpstr>
      <vt:lpstr>NUMERO02</vt:lpstr>
      <vt:lpstr>NUMERO03</vt:lpstr>
      <vt:lpstr>NUMERO04</vt:lpstr>
      <vt:lpstr>NUMERO05</vt:lpstr>
      <vt:lpstr>NUMERO06</vt:lpstr>
      <vt:lpstr>NUMERO07</vt:lpstr>
      <vt:lpstr>NUMERO08</vt:lpstr>
      <vt:lpstr>NUMERO09</vt:lpstr>
      <vt:lpstr>NUMERO10</vt:lpstr>
      <vt:lpstr>NUMERO11</vt:lpstr>
      <vt:lpstr>NUMERO12</vt:lpstr>
      <vt:lpstr>NUMERO13</vt:lpstr>
      <vt:lpstr>NUMERO14</vt:lpstr>
      <vt:lpstr>NUMERO15</vt:lpstr>
      <vt:lpstr>PSxPI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Copavel Consultoria de Eng.</dc:creator>
  <dc:description/>
  <cp:lastModifiedBy>Paulo Henrique Rosa</cp:lastModifiedBy>
  <cp:revision>0</cp:revision>
  <cp:lastPrinted>2026-05-26T18:44:56Z</cp:lastPrinted>
  <dcterms:created xsi:type="dcterms:W3CDTF">2000-05-31T14:11:51Z</dcterms:created>
  <dcterms:modified xsi:type="dcterms:W3CDTF">2026-08-25T13:41:29Z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mplianceAssetId">
    <vt:lpwstr/>
  </property>
  <property fmtid="{D5CDD505-2E9C-101B-9397-08002B2CF9AE}" pid="3" name="ContentTypeId">
    <vt:lpwstr>0x01010002047DAE8854544B8D958F2DA9CB1F8E</vt:lpwstr>
  </property>
  <property fmtid="{D5CDD505-2E9C-101B-9397-08002B2CF9AE}" pid="4" name="MediaServiceImageTags">
    <vt:lpwstr/>
  </property>
  <property fmtid="{D5CDD505-2E9C-101B-9397-08002B2CF9AE}" pid="5" name="Order">
    <vt:r8>11804700</vt:r8>
  </property>
  <property fmtid="{D5CDD505-2E9C-101B-9397-08002B2CF9AE}" pid="6" name="TriggerFlowInfo">
    <vt:lpwstr/>
  </property>
  <property fmtid="{D5CDD505-2E9C-101B-9397-08002B2CF9AE}" pid="7" name="_ExtendedDescription">
    <vt:lpwstr/>
  </property>
</Properties>
</file>