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13" documentId="13_ncr:1_{87972B13-4F28-4DCB-9A04-DBB35298447E}" xr6:coauthVersionLast="47" xr6:coauthVersionMax="47" xr10:uidLastSave="{3830046A-C909-4CC4-9A7A-DB67D8E8BA13}"/>
  <bookViews>
    <workbookView xWindow="-120" yWindow="-120" windowWidth="29040" windowHeight="15720" xr2:uid="{68E11938-5F7F-4B1F-9CA8-9A27C921DA49}"/>
  </bookViews>
  <sheets>
    <sheet name="MRAF" sheetId="1" r:id="rId1"/>
    <sheet name="FAIXAS" sheetId="7" r:id="rId2"/>
    <sheet name="TIPOS DE LIGANTE" sheetId="8" r:id="rId3"/>
  </sheets>
  <definedNames>
    <definedName name="_xlnm._FilterDatabase" localSheetId="0" hidden="1">MRAF!$B$30:$G$57</definedName>
    <definedName name="_xlnm.Print_Area" localSheetId="0">MRAF!$B$2:$G$57</definedName>
    <definedName name="_xlnm.Print_Titles" localSheetId="0">MRAF!$30:$30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7" l="1"/>
  <c r="A34" i="7"/>
  <c r="A33" i="7"/>
  <c r="A32" i="7"/>
  <c r="A31" i="7"/>
  <c r="A30" i="7"/>
  <c r="A29" i="7"/>
  <c r="A28" i="7"/>
  <c r="A27" i="7"/>
  <c r="A26" i="7"/>
  <c r="A24" i="7"/>
  <c r="A25" i="7"/>
  <c r="A23" i="7"/>
  <c r="A22" i="7"/>
  <c r="A21" i="7"/>
  <c r="A20" i="7"/>
  <c r="A19" i="7"/>
  <c r="A18" i="7"/>
  <c r="A17" i="7"/>
  <c r="A16" i="7"/>
  <c r="K4" i="7"/>
  <c r="J4" i="7"/>
  <c r="AQ4" i="7" l="1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I4" i="7"/>
  <c r="H4" i="7"/>
  <c r="G4" i="7"/>
  <c r="F4" i="7"/>
  <c r="E4" i="7"/>
  <c r="D4" i="7"/>
  <c r="L4" i="7"/>
  <c r="M4" i="7"/>
  <c r="E27" i="1" l="1"/>
  <c r="E23" i="1"/>
  <c r="D23" i="1"/>
  <c r="F23" i="1" s="1"/>
  <c r="E22" i="1"/>
  <c r="D22" i="1"/>
  <c r="F22" i="1" s="1"/>
  <c r="D27" i="1"/>
  <c r="F27" i="1" s="1"/>
  <c r="E26" i="1"/>
  <c r="D26" i="1"/>
  <c r="F26" i="1" s="1"/>
  <c r="E25" i="1"/>
  <c r="D25" i="1"/>
  <c r="F25" i="1" s="1"/>
  <c r="E24" i="1"/>
  <c r="D24" i="1"/>
  <c r="F24" i="1" s="1"/>
  <c r="E21" i="1"/>
  <c r="E28" i="1"/>
  <c r="E20" i="1"/>
  <c r="D20" i="1"/>
  <c r="F20" i="1" s="1"/>
  <c r="D21" i="1"/>
  <c r="F21" i="1" s="1"/>
  <c r="D28" i="1"/>
  <c r="F28" i="1" s="1"/>
</calcChain>
</file>

<file path=xl/sharedStrings.xml><?xml version="1.0" encoding="utf-8"?>
<sst xmlns="http://schemas.openxmlformats.org/spreadsheetml/2006/main" count="303" uniqueCount="189">
  <si>
    <t>Abrasão Los Angeles</t>
  </si>
  <si>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</si>
  <si>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</si>
  <si>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</si>
  <si>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</si>
  <si>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</si>
  <si>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</si>
  <si>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</si>
  <si>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</si>
  <si>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</si>
  <si>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</si>
  <si>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</si>
  <si>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</si>
  <si>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</si>
  <si>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</si>
  <si>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</si>
  <si>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AGREGADO GRAÚDO</t>
  </si>
  <si>
    <t>AGREGADO MIÚDO</t>
  </si>
  <si>
    <t>MISTURA</t>
  </si>
  <si>
    <t>EMPRESA:</t>
  </si>
  <si>
    <t>GRANULOMETRIA</t>
  </si>
  <si>
    <t>LIMITES DA FAIXA</t>
  </si>
  <si>
    <t>FAIXA ESPECIFICADA</t>
  </si>
  <si>
    <t>#</t>
  </si>
  <si>
    <t>% PASS</t>
  </si>
  <si>
    <t>Penetração (100 g, 5 s, 25º C)</t>
  </si>
  <si>
    <t>Ponto de amolecimento</t>
  </si>
  <si>
    <t>Ensaio de separação de fase</t>
  </si>
  <si>
    <t>Ponto de Fulgor</t>
  </si>
  <si>
    <t>RTFOT</t>
  </si>
  <si>
    <t xml:space="preserve">Variação em massa </t>
  </si>
  <si>
    <t xml:space="preserve">Aumento do Ponto de Amolecimento </t>
  </si>
  <si>
    <t>ENSAIO</t>
  </si>
  <si>
    <t>Unidade</t>
  </si>
  <si>
    <t>CAP 30-45</t>
  </si>
  <si>
    <t>CAP 50-70</t>
  </si>
  <si>
    <t>CAP 85-100</t>
  </si>
  <si>
    <t>CAP 150-200</t>
  </si>
  <si>
    <t>0,1mm</t>
  </si>
  <si>
    <t>30 a 45</t>
  </si>
  <si>
    <t>50 a 70</t>
  </si>
  <si>
    <t>85 a 100</t>
  </si>
  <si>
    <t>150 a 200</t>
  </si>
  <si>
    <t>◦C</t>
  </si>
  <si>
    <t>Viscosidade Brookfield a diferentes temperaturas para o estabelecimento da curva viscosidade x temperatura (135°C)</t>
  </si>
  <si>
    <t>cP</t>
  </si>
  <si>
    <t>Viscosidade Brookfield a diferentes temperaturas para o estabelecimento da curva viscosidade x temperatura (150°C)</t>
  </si>
  <si>
    <t>Viscosidade Brookfield a diferentes temperaturas para o estabelecimento da curva viscosidade x temperatura (177°C)</t>
  </si>
  <si>
    <t>76 a 285</t>
  </si>
  <si>
    <t>57 a 285</t>
  </si>
  <si>
    <t>28 a 114</t>
  </si>
  <si>
    <t>Solubilidade em Tricloroetileno</t>
  </si>
  <si>
    <t>% massa</t>
  </si>
  <si>
    <t>Ductilidade a 25ºC</t>
  </si>
  <si>
    <t>cm</t>
  </si>
  <si>
    <t>163 ◦C, 85min</t>
  </si>
  <si>
    <t>Penetração retida</t>
  </si>
  <si>
    <t>%</t>
  </si>
  <si>
    <t>CAP 50-65</t>
  </si>
  <si>
    <t>CAP 55-75</t>
  </si>
  <si>
    <t>CAP 60-85</t>
  </si>
  <si>
    <t>CAP 65-90</t>
  </si>
  <si>
    <t>45 a 70</t>
  </si>
  <si>
    <t>40 a 70</t>
  </si>
  <si>
    <t>Recuperação elástica a 25◦C, 20cm, mín.</t>
  </si>
  <si>
    <t>Porcentagem de penetração original, mín.</t>
  </si>
  <si>
    <t>Porcentagem da recuperação elástica original</t>
  </si>
  <si>
    <t>CONVENCIONAL</t>
  </si>
  <si>
    <t>POLIMERIZADO</t>
  </si>
  <si>
    <t>BORRACHA</t>
  </si>
  <si>
    <t>AB08</t>
  </si>
  <si>
    <t>30 a 70</t>
  </si>
  <si>
    <t>1300 a 1700</t>
  </si>
  <si>
    <t>Viscosidade Brookfield a diferentes temperaturas para o estabelecimento da curva viscosidade x temperatura (175°C)</t>
  </si>
  <si>
    <t>Estabilidade à Estocagem, máx.</t>
  </si>
  <si>
    <t>ABNT NBR 6576</t>
  </si>
  <si>
    <t>ABNT NBR 6560</t>
  </si>
  <si>
    <t>INFERIOR</t>
  </si>
  <si>
    <t>SUPERIOR</t>
  </si>
  <si>
    <t>PENEIRAS</t>
  </si>
  <si>
    <t>ASTM</t>
  </si>
  <si>
    <t>(mm)</t>
  </si>
  <si>
    <t>#4</t>
  </si>
  <si>
    <t>#200</t>
  </si>
  <si>
    <t>#1/2"</t>
  </si>
  <si>
    <t>#3/8"</t>
  </si>
  <si>
    <t>N.A.</t>
  </si>
  <si>
    <t>FAIXAS</t>
  </si>
  <si>
    <t>&lt; 40%</t>
  </si>
  <si>
    <t>ABNT NBR 16974</t>
  </si>
  <si>
    <t>Índice de forma e partículas lamelares</t>
  </si>
  <si>
    <t xml:space="preserve"> Índice de formamédio com n ≥ 4 e Partículas lamelares ≤ 10%</t>
  </si>
  <si>
    <t>DNER-ME 424/20; 
DNER-ME 425/20</t>
  </si>
  <si>
    <t>≤ 12%</t>
  </si>
  <si>
    <t>AASHTO T-104</t>
  </si>
  <si>
    <t>Granulometria</t>
  </si>
  <si>
    <t>Individual</t>
  </si>
  <si>
    <t>Equivalente de areia de cada fração do agregado miúdo</t>
  </si>
  <si>
    <t>≥ 60%</t>
  </si>
  <si>
    <t>ABNT NBR 12052</t>
  </si>
  <si>
    <t>Adsorção de Azul de Metileno</t>
  </si>
  <si>
    <t>&lt; 10%</t>
  </si>
  <si>
    <t>AASHTO T 330-07/19</t>
  </si>
  <si>
    <t>Durabilidade ao Sulfato de Sódio</t>
  </si>
  <si>
    <t>&lt;15%</t>
  </si>
  <si>
    <t>Aceita quando as variações estiverem compreendidas entre os limites da faixa definida</t>
  </si>
  <si>
    <t>#8</t>
  </si>
  <si>
    <t>#16</t>
  </si>
  <si>
    <t>#30</t>
  </si>
  <si>
    <t>#50</t>
  </si>
  <si>
    <t>#100</t>
  </si>
  <si>
    <t>ANÁLISE DE DOSAGEM DE MATERIAIS - MRAF</t>
  </si>
  <si>
    <t>ORIGEM AGREGADO:</t>
  </si>
  <si>
    <t>ORIGEM EMULSÃO:</t>
  </si>
  <si>
    <t>TIPO EMULSÃO</t>
  </si>
  <si>
    <t>TEOR DE EMULSÃO</t>
  </si>
  <si>
    <t>TAXA DE APLICAÇÃO</t>
  </si>
  <si>
    <t>RESIDUAL DE ASFALTO</t>
  </si>
  <si>
    <t>DNIT-FX I</t>
  </si>
  <si>
    <t>DNIT-FX II</t>
  </si>
  <si>
    <t>DNIT-FX III</t>
  </si>
  <si>
    <t>G</t>
  </si>
  <si>
    <t>H</t>
  </si>
  <si>
    <t>J</t>
  </si>
  <si>
    <t>K</t>
  </si>
  <si>
    <t>L</t>
  </si>
  <si>
    <t>M</t>
  </si>
  <si>
    <t>N</t>
  </si>
  <si>
    <t>P</t>
  </si>
  <si>
    <t>O</t>
  </si>
  <si>
    <t>R</t>
  </si>
  <si>
    <t>I</t>
  </si>
  <si>
    <t>DER/PR-FX I</t>
  </si>
  <si>
    <t>DER/PR-FX II</t>
  </si>
  <si>
    <t>DER/PR-FX III</t>
  </si>
  <si>
    <t>DER/SP-FX I</t>
  </si>
  <si>
    <t>DER/SP-FX II</t>
  </si>
  <si>
    <t>DER/SP-FX III</t>
  </si>
  <si>
    <t>Perda por abrasão em meio aquoso – uma hora de imersão (WTAT)</t>
  </si>
  <si>
    <t xml:space="preserve">Excesso de asfalto por efeito de roda e
adesão de areia (LWT) </t>
  </si>
  <si>
    <t xml:space="preserve">Adesão por molhagem (adesividade) </t>
  </si>
  <si>
    <t xml:space="preserve">Coesão por molhagem (30 minutos) </t>
  </si>
  <si>
    <t xml:space="preserve">Coesão por molhagem (60 minutos) </t>
  </si>
  <si>
    <r>
      <rPr>
        <sz val="11"/>
        <rFont val="Aptos Narrow"/>
        <family val="2"/>
      </rPr>
      <t>≤</t>
    </r>
    <r>
      <rPr>
        <sz val="11"/>
        <rFont val="Aptos Narrow"/>
        <family val="2"/>
        <scheme val="minor"/>
      </rPr>
      <t>538 g/m²</t>
    </r>
  </si>
  <si>
    <r>
      <rPr>
        <sz val="11"/>
        <rFont val="Aptos Narrow"/>
        <family val="2"/>
      </rPr>
      <t>≥</t>
    </r>
    <r>
      <rPr>
        <sz val="9.35"/>
        <rFont val="Aptos Narrow"/>
        <family val="2"/>
      </rPr>
      <t>90%</t>
    </r>
  </si>
  <si>
    <t>≥12 kg.cm</t>
  </si>
  <si>
    <t>≥20 kg.cm</t>
  </si>
  <si>
    <t>ABNT NBR 14746</t>
  </si>
  <si>
    <t>ABNT NBR 14841</t>
  </si>
  <si>
    <t>ABNT NBR 14757</t>
  </si>
  <si>
    <t>ABNT NBR 14798</t>
  </si>
  <si>
    <t>ABNT NBR 14758</t>
  </si>
  <si>
    <t>Viscosidade Saybolt-Furol, 25ºC</t>
  </si>
  <si>
    <t>Ensaio de Peneiramento</t>
  </si>
  <si>
    <t>Carga da Partícula</t>
  </si>
  <si>
    <t>Ensaio de Sedimentação</t>
  </si>
  <si>
    <t>Separação de fases</t>
  </si>
  <si>
    <t>Ensaio de Resíduo</t>
  </si>
  <si>
    <t>EMULSÃO ASFÁLTICA MODIFICADA POR POLÍMERO</t>
  </si>
  <si>
    <t>Penetração a 25ºC (CAP residual)</t>
  </si>
  <si>
    <t>Ponto de amolecimento (CAP residual)</t>
  </si>
  <si>
    <t>Recuperação Elástica a 25ºC, 20cm (CAP residual)</t>
  </si>
  <si>
    <t>ABNT NBR 14491</t>
  </si>
  <si>
    <t>ABNT NBR-14393</t>
  </si>
  <si>
    <t>ABNT NBR 6567</t>
  </si>
  <si>
    <t>ABNT NBR 6570</t>
  </si>
  <si>
    <t>EGL - NLT – 328/91</t>
  </si>
  <si>
    <t>ASTM D-244</t>
  </si>
  <si>
    <t>EN-PV/ME-E-003-NLT-329</t>
  </si>
  <si>
    <t>90s
(Certificado Fornecedor)</t>
  </si>
  <si>
    <t>&lt; 0,1 % m/m
(Certificado Fornecedor)</t>
  </si>
  <si>
    <t>Positiva
(Certificado Fornecedor)</t>
  </si>
  <si>
    <t>&lt;5 %
(Certificado Fornecedor)</t>
  </si>
  <si>
    <t>Quando a % de resíduo asfáltico na parte superior e inferior não diferirem em &gt; 3,0%
(Certificado Fornecedor)</t>
  </si>
  <si>
    <t>&lt; 62%
(Certificado Fornecedor)</t>
  </si>
  <si>
    <t>40 a 150 (0,1mm)
(Certificado Fornecedor)</t>
  </si>
  <si>
    <t>&gt; 55
(Certificado Fornecedor)</t>
  </si>
  <si>
    <t>&gt; 70
(Certificado Fornecedor)</t>
  </si>
  <si>
    <t>DNER-ME 083</t>
  </si>
  <si>
    <t>PERCENTUAL FILLER</t>
  </si>
  <si>
    <t>DNER EM 367</t>
  </si>
  <si>
    <t>FILLER</t>
  </si>
  <si>
    <t>PEDRISCO 3/8"</t>
  </si>
  <si>
    <t>PÓ DE PEDRA</t>
  </si>
  <si>
    <t>ÁGUA</t>
  </si>
  <si>
    <t>ESPESSURA DA CAMADA</t>
  </si>
  <si>
    <t>COMPOSIÇÃO MISTURA (%)</t>
  </si>
  <si>
    <t>TIPO DE FILLER:</t>
  </si>
  <si>
    <t>FR-ENG-EPR-035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</si>
</sst>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10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</font>
    <font>
      <sz val="9.35"/>
      <name val="Aptos Narrow"/>
      <family val="2"/>
    </font>
    <font>
      <b/>
      <sz val="12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/>
        <bgColor indexed="64"/>
      </patternFill>
    </fill>
    <fill>
      <patternFill patternType="solid">
        <fgColor rgb="FFEFEBD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/>
    <xf numFmtId="0" fontId="6" fillId="0" borderId="1" xfId="0" applyFont="1" applyBorder="1" applyAlignment="1" applyProtection="1">
      <alignment horizontal="center" vertical="center"/>
      <protection hidden="1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hidden="1"/>
    </xf>
    <xf numFmtId="0" fontId="2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43" fontId="6" fillId="5" borderId="1" xfId="1" applyFont="1" applyFill="1" applyBorder="1" applyAlignment="1" applyProtection="1">
      <alignment horizontal="center" vertical="center"/>
      <protection hidden="1"/>
    </xf>
    <xf numFmtId="0" fontId="13" fillId="8" borderId="1" xfId="2" applyFont="1" applyFill="1" applyBorder="1" applyAlignment="1">
      <alignment horizontal="center" vertical="center"/>
    </xf>
    <xf numFmtId="0" fontId="13" fillId="8" borderId="1" xfId="2" applyFont="1" applyFill="1" applyBorder="1" applyAlignment="1">
      <alignment horizontal="center" vertical="center" wrapText="1"/>
    </xf>
    <xf numFmtId="2" fontId="13" fillId="8" borderId="1" xfId="2" applyNumberFormat="1" applyFont="1" applyFill="1" applyBorder="1" applyAlignment="1">
      <alignment horizontal="center" vertical="center"/>
    </xf>
    <xf numFmtId="165" fontId="13" fillId="8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2" fillId="0" borderId="1" xfId="2" applyFont="1" applyBorder="1" applyAlignment="1">
      <alignment vertical="center"/>
    </xf>
    <xf numFmtId="0" fontId="13" fillId="8" borderId="0" xfId="2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3" borderId="1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2" fillId="7" borderId="4" xfId="2" applyFont="1" applyFill="1" applyBorder="1" applyAlignment="1">
      <alignment horizontal="center" vertical="center"/>
    </xf>
    <xf numFmtId="0" fontId="12" fillId="7" borderId="2" xfId="2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4 3" xfId="2" xr:uid="{188142E0-2F75-4A95-9848-F82C8DBADB70}"/>
    <cellStyle name="Vírgula" xfId="1" builtinId="3"/>
  </cellStyles>
  <dxfs count="23"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340564</xdr:colOff>
      <xdr:row>4</xdr:row>
      <xdr:rowOff>6174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93" y="588880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2:P57"/>
  <sheetViews>
    <sheetView showGridLines="0" tabSelected="1" zoomScale="85" zoomScaleNormal="85" zoomScaleSheetLayoutView="70" workbookViewId="0">
      <selection activeCell="G2" sqref="G2:G4"/>
    </sheetView>
  </sheetViews>
  <sheetFormatPr defaultRowHeight="15" x14ac:dyDescent="0.25"/>
  <cols>
    <col min="1" max="1" width="2.7109375" customWidth="1"/>
    <col min="2" max="2" width="23.7109375" customWidth="1"/>
    <col min="3" max="3" width="19.28515625" customWidth="1"/>
    <col min="4" max="4" width="19.85546875" customWidth="1"/>
    <col min="5" max="5" width="15.7109375" customWidth="1"/>
    <col min="6" max="6" width="18.140625" customWidth="1"/>
    <col min="7" max="7" width="21.42578125" customWidth="1"/>
    <col min="8" max="8" width="2.7109375" customWidth="1"/>
    <col min="9" max="9" width="9.28515625" customWidth="1"/>
    <col min="10" max="10" width="7.7109375" customWidth="1"/>
    <col min="12" max="12" width="8.7109375" style="12" customWidth="1"/>
  </cols>
  <sheetData>
    <row r="2" spans="2:16" ht="18.75" customHeight="1" x14ac:dyDescent="0.25">
      <c r="B2" s="46"/>
      <c r="C2" s="58" t="s">
        <v>111</v>
      </c>
      <c r="D2" s="58"/>
      <c r="E2" s="58"/>
      <c r="F2" s="58"/>
      <c r="G2" s="59" t="s">
        <v>188</v>
      </c>
      <c r="L2" s="12" t="s">
        <v>13</v>
      </c>
    </row>
    <row r="3" spans="2:16" ht="18.75" customHeight="1" x14ac:dyDescent="0.25">
      <c r="B3" s="47"/>
      <c r="C3" s="58"/>
      <c r="D3" s="58"/>
      <c r="E3" s="58"/>
      <c r="F3" s="58"/>
      <c r="G3" s="59"/>
    </row>
    <row r="4" spans="2:16" ht="18.75" customHeight="1" x14ac:dyDescent="0.25">
      <c r="B4" s="47"/>
      <c r="C4" s="58"/>
      <c r="D4" s="58"/>
      <c r="E4" s="58"/>
      <c r="F4" s="58"/>
      <c r="G4" s="59"/>
    </row>
    <row r="5" spans="2:16" x14ac:dyDescent="0.25">
      <c r="B5" s="48"/>
      <c r="C5" s="7" t="s">
        <v>3</v>
      </c>
      <c r="D5" s="13"/>
      <c r="E5" s="8"/>
      <c r="F5" s="8" t="s">
        <v>7</v>
      </c>
      <c r="G5" s="6"/>
      <c r="L5" s="12" t="s">
        <v>15</v>
      </c>
    </row>
    <row r="6" spans="2:16" x14ac:dyDescent="0.25">
      <c r="B6" s="48"/>
      <c r="C6" s="7" t="s">
        <v>19</v>
      </c>
      <c r="D6" s="13"/>
      <c r="E6" s="8"/>
      <c r="F6" s="8" t="s">
        <v>112</v>
      </c>
      <c r="G6" s="6"/>
      <c r="L6" s="12" t="s">
        <v>14</v>
      </c>
    </row>
    <row r="7" spans="2:16" x14ac:dyDescent="0.25">
      <c r="B7" s="48"/>
      <c r="C7" s="7" t="s">
        <v>4</v>
      </c>
      <c r="D7" s="13"/>
      <c r="E7" s="8"/>
      <c r="F7" s="8" t="s">
        <v>113</v>
      </c>
      <c r="G7" s="6"/>
    </row>
    <row r="8" spans="2:16" ht="14.65" customHeight="1" x14ac:dyDescent="0.25">
      <c r="B8" s="48"/>
      <c r="C8" s="7" t="s">
        <v>5</v>
      </c>
      <c r="D8" s="14"/>
      <c r="E8" s="8"/>
      <c r="F8" s="8" t="s">
        <v>187</v>
      </c>
      <c r="G8" s="6"/>
    </row>
    <row r="9" spans="2:16" x14ac:dyDescent="0.25">
      <c r="B9" s="49"/>
      <c r="C9" s="7" t="s">
        <v>6</v>
      </c>
      <c r="D9" s="14"/>
      <c r="E9" s="8"/>
      <c r="F9" s="8" t="s">
        <v>8</v>
      </c>
      <c r="G9" s="6"/>
    </row>
    <row r="10" spans="2:16" x14ac:dyDescent="0.25">
      <c r="B10" s="15"/>
      <c r="C10" s="10"/>
      <c r="D10" s="16"/>
      <c r="E10" s="10"/>
      <c r="F10" s="10"/>
      <c r="G10" s="10"/>
    </row>
    <row r="11" spans="2:16" ht="34.5" customHeight="1" x14ac:dyDescent="0.25">
      <c r="B11" s="5" t="s">
        <v>22</v>
      </c>
      <c r="C11" s="5" t="s">
        <v>114</v>
      </c>
      <c r="D11" s="5" t="s">
        <v>115</v>
      </c>
      <c r="E11" s="5" t="s">
        <v>117</v>
      </c>
      <c r="F11" s="5" t="s">
        <v>179</v>
      </c>
      <c r="G11" s="5" t="s">
        <v>116</v>
      </c>
    </row>
    <row r="12" spans="2:16" x14ac:dyDescent="0.25">
      <c r="B12" s="26" t="s">
        <v>118</v>
      </c>
      <c r="C12" s="2"/>
      <c r="D12" s="11">
        <v>5.6</v>
      </c>
      <c r="E12" s="11"/>
      <c r="F12" s="11"/>
      <c r="G12" s="11"/>
    </row>
    <row r="13" spans="2:16" ht="14.65" customHeight="1" x14ac:dyDescent="0.25"/>
    <row r="14" spans="2:16" ht="30" x14ac:dyDescent="0.25">
      <c r="B14" s="40" t="s">
        <v>186</v>
      </c>
      <c r="C14" s="41"/>
      <c r="D14" s="41"/>
      <c r="E14" s="41"/>
      <c r="G14" s="5" t="s">
        <v>185</v>
      </c>
      <c r="P14" s="16"/>
    </row>
    <row r="15" spans="2:16" x14ac:dyDescent="0.25">
      <c r="B15" s="18" t="s">
        <v>182</v>
      </c>
      <c r="C15" s="18" t="s">
        <v>183</v>
      </c>
      <c r="D15" s="18" t="s">
        <v>181</v>
      </c>
      <c r="E15" s="18" t="s">
        <v>184</v>
      </c>
      <c r="G15" s="11"/>
      <c r="P15" s="16"/>
    </row>
    <row r="16" spans="2:16" x14ac:dyDescent="0.25">
      <c r="B16" s="11"/>
      <c r="C16" s="11"/>
      <c r="D16" s="11"/>
      <c r="E16" s="11"/>
      <c r="P16" s="32"/>
    </row>
    <row r="17" spans="2:16" ht="14.65" customHeight="1" x14ac:dyDescent="0.25">
      <c r="D17" s="32"/>
      <c r="P17" s="32"/>
    </row>
    <row r="18" spans="2:16" x14ac:dyDescent="0.25">
      <c r="B18" s="50" t="s">
        <v>20</v>
      </c>
      <c r="C18" s="51"/>
      <c r="D18" s="50" t="s">
        <v>21</v>
      </c>
      <c r="E18" s="51"/>
      <c r="F18" s="45" t="s">
        <v>12</v>
      </c>
      <c r="P18" s="32"/>
    </row>
    <row r="19" spans="2:16" x14ac:dyDescent="0.25">
      <c r="B19" s="18" t="s">
        <v>23</v>
      </c>
      <c r="C19" s="18" t="s">
        <v>24</v>
      </c>
      <c r="D19" s="27" t="s">
        <v>77</v>
      </c>
      <c r="E19" s="27" t="s">
        <v>78</v>
      </c>
      <c r="F19" s="41"/>
      <c r="P19" s="32"/>
    </row>
    <row r="20" spans="2:16" x14ac:dyDescent="0.25">
      <c r="B20" s="18" t="s">
        <v>84</v>
      </c>
      <c r="C20" s="19">
        <v>100</v>
      </c>
      <c r="D20" s="20" t="str">
        <f>IF(_xlfn.XLOOKUP($B$12&amp;$D$19,FAIXAS!$4:$4,FAIXAS!$5:$5)=0,"",_xlfn.XLOOKUP($B$12&amp;$D$19,FAIXAS!$4:$4,FAIXAS!$5:$5))</f>
        <v/>
      </c>
      <c r="E20" s="20" t="str">
        <f>IF(_xlfn.XLOOKUP($B$12&amp;$E$19,FAIXAS!$4:$4,FAIXAS!$5:$5)=0,"",_xlfn.XLOOKUP($B$12&amp;$E$19,FAIXAS!$4:$4,FAIXAS!$5:$5))</f>
        <v/>
      </c>
      <c r="F20" s="35" t="str">
        <f t="shared" ref="F20:F28" si="0">IF(C20="","",IF(C20&lt;D20,"DESCONFORME",IF(C20&gt;E20,"DESCONFORME","CONFORME")))</f>
        <v>DESCONFORME</v>
      </c>
    </row>
    <row r="21" spans="2:16" x14ac:dyDescent="0.25">
      <c r="B21" s="18" t="s">
        <v>85</v>
      </c>
      <c r="C21" s="19">
        <v>85.4</v>
      </c>
      <c r="D21" s="20">
        <f>IF(_xlfn.XLOOKUP($B$12&amp;$D$19,FAIXAS!$4:$4,FAIXAS!$6:$6)=0,"",_xlfn.XLOOKUP($B$12&amp;$D$19,FAIXAS!$4:$4,FAIXAS!$6:$6))</f>
        <v>100</v>
      </c>
      <c r="E21" s="20">
        <f>IF(_xlfn.XLOOKUP($B$12&amp;$E$19,FAIXAS!$4:$4,FAIXAS!$6:$6)=0,"",_xlfn.XLOOKUP($B$12&amp;$E$19,FAIXAS!$4:$4,FAIXAS!$6:$6))</f>
        <v>100</v>
      </c>
      <c r="F21" s="35" t="str">
        <f t="shared" si="0"/>
        <v>DESCONFORME</v>
      </c>
    </row>
    <row r="22" spans="2:16" x14ac:dyDescent="0.25">
      <c r="B22" s="18" t="s">
        <v>82</v>
      </c>
      <c r="C22" s="19">
        <v>34.9</v>
      </c>
      <c r="D22" s="20">
        <f>IF(_xlfn.XLOOKUP($B$12&amp;$D$19,FAIXAS!$4:$4,FAIXAS!$7:$7)=0,"",_xlfn.XLOOKUP($B$12&amp;$D$19,FAIXAS!$4:$4,FAIXAS!$7:$7))</f>
        <v>90</v>
      </c>
      <c r="E22" s="20">
        <f>IF(_xlfn.XLOOKUP($B$12&amp;$E$19,FAIXAS!$4:$4,FAIXAS!$7:$7)=0,"",_xlfn.XLOOKUP($B$12&amp;$E$19,FAIXAS!$4:$4,FAIXAS!$7:$7))</f>
        <v>100</v>
      </c>
      <c r="F22" s="35" t="str">
        <f t="shared" si="0"/>
        <v>DESCONFORME</v>
      </c>
    </row>
    <row r="23" spans="2:16" x14ac:dyDescent="0.25">
      <c r="B23" s="18" t="s">
        <v>106</v>
      </c>
      <c r="C23" s="19">
        <v>14.9</v>
      </c>
      <c r="D23" s="20">
        <f>IF(_xlfn.XLOOKUP($B$12&amp;$D$19,FAIXAS!$4:$4,FAIXAS!$8:$8)=0,"",_xlfn.XLOOKUP($B$12&amp;$D$19,FAIXAS!$4:$4,FAIXAS!$8:$8))</f>
        <v>65</v>
      </c>
      <c r="E23" s="20">
        <f>IF(_xlfn.XLOOKUP($B$12&amp;$E$19,FAIXAS!$4:$4,FAIXAS!$8:$8)=0,"",_xlfn.XLOOKUP($B$12&amp;$E$19,FAIXAS!$4:$4,FAIXAS!$8:$8))</f>
        <v>90</v>
      </c>
      <c r="F23" s="35" t="str">
        <f t="shared" si="0"/>
        <v>DESCONFORME</v>
      </c>
    </row>
    <row r="24" spans="2:16" x14ac:dyDescent="0.25">
      <c r="B24" s="18" t="s">
        <v>107</v>
      </c>
      <c r="C24" s="19">
        <v>5.9</v>
      </c>
      <c r="D24" s="20">
        <f>IF(_xlfn.XLOOKUP($B$12&amp;$D$19,FAIXAS!$4:$4,FAIXAS!$9:$9)=0,"",_xlfn.XLOOKUP($B$12&amp;$D$19,FAIXAS!$4:$4,FAIXAS!$9:$9))</f>
        <v>45</v>
      </c>
      <c r="E24" s="20">
        <f>IF(_xlfn.XLOOKUP($B$12&amp;$E$19,FAIXAS!$4:$4,FAIXAS!$9:$9)=0,"",_xlfn.XLOOKUP($B$12&amp;$E$19,FAIXAS!$4:$4,FAIXAS!$9:$9))</f>
        <v>70</v>
      </c>
      <c r="F24" s="35" t="str">
        <f t="shared" si="0"/>
        <v>DESCONFORME</v>
      </c>
    </row>
    <row r="25" spans="2:16" x14ac:dyDescent="0.25">
      <c r="B25" s="18" t="s">
        <v>108</v>
      </c>
      <c r="C25" s="19">
        <v>5.9</v>
      </c>
      <c r="D25" s="20">
        <f>IF(_xlfn.XLOOKUP($B$12&amp;$D$19,FAIXAS!$4:$4,FAIXAS!$10:$10)=0,"",_xlfn.XLOOKUP($B$12&amp;$D$19,FAIXAS!$4:$4,FAIXAS!$10:$10))</f>
        <v>30</v>
      </c>
      <c r="E25" s="20">
        <f>IF(_xlfn.XLOOKUP($B$12&amp;$E$19,FAIXAS!$4:$4,FAIXAS!$10:$10)=0,"",_xlfn.XLOOKUP($B$12&amp;$E$19,FAIXAS!$4:$4,FAIXAS!$10:$10))</f>
        <v>50</v>
      </c>
      <c r="F25" s="35" t="str">
        <f t="shared" si="0"/>
        <v>DESCONFORME</v>
      </c>
    </row>
    <row r="26" spans="2:16" x14ac:dyDescent="0.25">
      <c r="B26" s="18" t="s">
        <v>109</v>
      </c>
      <c r="C26" s="19">
        <v>5.9</v>
      </c>
      <c r="D26" s="20">
        <f>IF(_xlfn.XLOOKUP($B$12&amp;$D$19,FAIXAS!$4:$4,FAIXAS!$11:$11)=0,"",_xlfn.XLOOKUP($B$12&amp;$D$19,FAIXAS!$4:$4,FAIXAS!$11:$11))</f>
        <v>18</v>
      </c>
      <c r="E26" s="20">
        <f>IF(_xlfn.XLOOKUP($B$12&amp;$E$19,FAIXAS!$4:$4,FAIXAS!$11:$11)=0,"",_xlfn.XLOOKUP($B$12&amp;$E$19,FAIXAS!$4:$4,FAIXAS!$11:$11))</f>
        <v>30</v>
      </c>
      <c r="F26" s="35" t="str">
        <f t="shared" si="0"/>
        <v>DESCONFORME</v>
      </c>
    </row>
    <row r="27" spans="2:16" x14ac:dyDescent="0.25">
      <c r="B27" s="18" t="s">
        <v>110</v>
      </c>
      <c r="C27" s="19">
        <v>5.9</v>
      </c>
      <c r="D27" s="20">
        <f>IF(_xlfn.XLOOKUP($B$12&amp;$D$19,FAIXAS!$4:$4,FAIXAS!$12:$12)=0,"",_xlfn.XLOOKUP($B$12&amp;$D$19,FAIXAS!$4:$4,FAIXAS!$12:$12))</f>
        <v>10</v>
      </c>
      <c r="E27" s="20">
        <f>IF(_xlfn.XLOOKUP($B$12&amp;$E$19,FAIXAS!$4:$4,FAIXAS!$12:$12)=0,"",_xlfn.XLOOKUP($B$12&amp;$E$19,FAIXAS!$4:$4,FAIXAS!$12:$12))</f>
        <v>21</v>
      </c>
      <c r="F27" s="35" t="str">
        <f t="shared" si="0"/>
        <v>DESCONFORME</v>
      </c>
    </row>
    <row r="28" spans="2:16" x14ac:dyDescent="0.25">
      <c r="B28" s="18" t="s">
        <v>83</v>
      </c>
      <c r="C28" s="19">
        <v>5.9</v>
      </c>
      <c r="D28" s="20">
        <f>IF(_xlfn.XLOOKUP($B$12&amp;$D$19,FAIXAS!$4:$4,FAIXAS!$13:$13)=0,"",_xlfn.XLOOKUP($B$12&amp;$D$19,FAIXAS!$4:$4,FAIXAS!$13:$13))</f>
        <v>5</v>
      </c>
      <c r="E28" s="20">
        <f>IF(_xlfn.XLOOKUP($B$12&amp;$E$19,FAIXAS!$4:$4,FAIXAS!$13:$13)=0,"",_xlfn.XLOOKUP($B$12&amp;$E$19,FAIXAS!$4:$4,FAIXAS!$13:$13))</f>
        <v>15</v>
      </c>
      <c r="F28" s="35" t="str">
        <f t="shared" si="0"/>
        <v>CONFORME</v>
      </c>
    </row>
    <row r="29" spans="2:16" x14ac:dyDescent="0.25">
      <c r="E29" s="10"/>
    </row>
    <row r="30" spans="2:16" ht="45" x14ac:dyDescent="0.25">
      <c r="B30" s="5" t="s">
        <v>9</v>
      </c>
      <c r="C30" s="5" t="s">
        <v>2</v>
      </c>
      <c r="D30" s="5" t="s">
        <v>10</v>
      </c>
      <c r="E30" s="5" t="s">
        <v>1</v>
      </c>
      <c r="F30" s="5" t="s">
        <v>11</v>
      </c>
      <c r="G30" s="5" t="s">
        <v>12</v>
      </c>
    </row>
    <row r="31" spans="2:16" ht="25.9" customHeight="1" x14ac:dyDescent="0.25">
      <c r="B31" s="42" t="s">
        <v>18</v>
      </c>
      <c r="C31" s="39" t="s">
        <v>138</v>
      </c>
      <c r="D31" s="2" t="s">
        <v>143</v>
      </c>
      <c r="E31" s="1" t="s">
        <v>147</v>
      </c>
      <c r="F31" s="2"/>
      <c r="G31" s="1"/>
    </row>
    <row r="32" spans="2:16" ht="60" x14ac:dyDescent="0.25">
      <c r="B32" s="43"/>
      <c r="C32" s="2" t="s">
        <v>139</v>
      </c>
      <c r="D32" s="2" t="s">
        <v>143</v>
      </c>
      <c r="E32" s="1" t="s">
        <v>148</v>
      </c>
      <c r="F32" s="2"/>
      <c r="G32" s="1"/>
    </row>
    <row r="33" spans="2:7" ht="45" x14ac:dyDescent="0.25">
      <c r="B33" s="43"/>
      <c r="C33" s="2" t="s">
        <v>140</v>
      </c>
      <c r="D33" s="2" t="s">
        <v>144</v>
      </c>
      <c r="E33" s="1" t="s">
        <v>149</v>
      </c>
      <c r="F33" s="2"/>
      <c r="G33" s="1"/>
    </row>
    <row r="34" spans="2:7" ht="45" x14ac:dyDescent="0.25">
      <c r="B34" s="43"/>
      <c r="C34" s="2" t="s">
        <v>141</v>
      </c>
      <c r="D34" s="2" t="s">
        <v>145</v>
      </c>
      <c r="E34" s="1" t="s">
        <v>150</v>
      </c>
      <c r="F34" s="2"/>
      <c r="G34" s="1"/>
    </row>
    <row r="35" spans="2:7" ht="45" x14ac:dyDescent="0.25">
      <c r="B35" s="43"/>
      <c r="C35" s="2" t="s">
        <v>142</v>
      </c>
      <c r="D35" s="2" t="s">
        <v>146</v>
      </c>
      <c r="E35" s="1" t="s">
        <v>151</v>
      </c>
      <c r="F35" s="2"/>
      <c r="G35" s="1"/>
    </row>
    <row r="36" spans="2:7" x14ac:dyDescent="0.25">
      <c r="B36" s="9"/>
      <c r="C36" s="4"/>
      <c r="D36" s="4"/>
      <c r="E36" s="4"/>
      <c r="F36" s="4"/>
      <c r="G36" s="3"/>
    </row>
    <row r="37" spans="2:7" ht="45" x14ac:dyDescent="0.25">
      <c r="B37" s="42" t="s">
        <v>158</v>
      </c>
      <c r="C37" s="2" t="s">
        <v>152</v>
      </c>
      <c r="D37" s="2" t="s">
        <v>169</v>
      </c>
      <c r="E37" s="1" t="s">
        <v>162</v>
      </c>
      <c r="F37" s="1"/>
      <c r="G37" s="1"/>
    </row>
    <row r="38" spans="2:7" ht="45" x14ac:dyDescent="0.25">
      <c r="B38" s="43"/>
      <c r="C38" s="2" t="s">
        <v>153</v>
      </c>
      <c r="D38" s="2" t="s">
        <v>170</v>
      </c>
      <c r="E38" s="1" t="s">
        <v>163</v>
      </c>
      <c r="F38" s="1"/>
      <c r="G38" s="1"/>
    </row>
    <row r="39" spans="2:7" ht="45" x14ac:dyDescent="0.25">
      <c r="B39" s="43"/>
      <c r="C39" s="2" t="s">
        <v>154</v>
      </c>
      <c r="D39" s="2" t="s">
        <v>171</v>
      </c>
      <c r="E39" s="1" t="s">
        <v>164</v>
      </c>
      <c r="F39" s="1"/>
      <c r="G39" s="1"/>
    </row>
    <row r="40" spans="2:7" ht="45" x14ac:dyDescent="0.25">
      <c r="B40" s="43"/>
      <c r="C40" s="2" t="s">
        <v>155</v>
      </c>
      <c r="D40" s="2" t="s">
        <v>172</v>
      </c>
      <c r="E40" s="1" t="s">
        <v>165</v>
      </c>
      <c r="F40" s="1"/>
      <c r="G40" s="1"/>
    </row>
    <row r="41" spans="2:7" ht="105" x14ac:dyDescent="0.25">
      <c r="B41" s="43"/>
      <c r="C41" s="2" t="s">
        <v>156</v>
      </c>
      <c r="D41" s="2" t="s">
        <v>173</v>
      </c>
      <c r="E41" s="1" t="s">
        <v>166</v>
      </c>
      <c r="F41" s="1"/>
      <c r="G41" s="1"/>
    </row>
    <row r="42" spans="2:7" ht="45" x14ac:dyDescent="0.25">
      <c r="B42" s="43"/>
      <c r="C42" s="2" t="s">
        <v>157</v>
      </c>
      <c r="D42" s="2" t="s">
        <v>174</v>
      </c>
      <c r="E42" s="1" t="s">
        <v>167</v>
      </c>
      <c r="F42" s="1"/>
      <c r="G42" s="1"/>
    </row>
    <row r="43" spans="2:7" ht="45" x14ac:dyDescent="0.25">
      <c r="B43" s="43"/>
      <c r="C43" s="2" t="s">
        <v>159</v>
      </c>
      <c r="D43" s="2" t="s">
        <v>175</v>
      </c>
      <c r="E43" s="1" t="s">
        <v>75</v>
      </c>
      <c r="F43" s="1"/>
      <c r="G43" s="1"/>
    </row>
    <row r="44" spans="2:7" ht="45" x14ac:dyDescent="0.25">
      <c r="B44" s="43"/>
      <c r="C44" s="2" t="s">
        <v>160</v>
      </c>
      <c r="D44" s="2" t="s">
        <v>176</v>
      </c>
      <c r="E44" s="1" t="s">
        <v>76</v>
      </c>
      <c r="F44" s="1"/>
      <c r="G44" s="1"/>
    </row>
    <row r="45" spans="2:7" ht="45" x14ac:dyDescent="0.25">
      <c r="B45" s="43"/>
      <c r="C45" s="2" t="s">
        <v>161</v>
      </c>
      <c r="D45" s="2" t="s">
        <v>177</v>
      </c>
      <c r="E45" s="1" t="s">
        <v>168</v>
      </c>
      <c r="F45" s="1"/>
      <c r="G45" s="1"/>
    </row>
    <row r="46" spans="2:7" x14ac:dyDescent="0.25">
      <c r="B46" s="9"/>
      <c r="C46" s="4"/>
      <c r="D46" s="4"/>
      <c r="E46" s="4"/>
      <c r="F46" s="4"/>
      <c r="G46" s="3"/>
    </row>
    <row r="47" spans="2:7" ht="30" x14ac:dyDescent="0.25">
      <c r="B47" s="42" t="s">
        <v>16</v>
      </c>
      <c r="C47" s="2" t="s">
        <v>0</v>
      </c>
      <c r="D47" s="2" t="s">
        <v>88</v>
      </c>
      <c r="E47" s="1" t="s">
        <v>89</v>
      </c>
      <c r="F47" s="1"/>
      <c r="G47" s="1"/>
    </row>
    <row r="48" spans="2:7" ht="28.9" customHeight="1" x14ac:dyDescent="0.25">
      <c r="B48" s="43"/>
      <c r="C48" s="2" t="s">
        <v>103</v>
      </c>
      <c r="D48" s="2" t="s">
        <v>93</v>
      </c>
      <c r="E48" s="1" t="s">
        <v>94</v>
      </c>
      <c r="F48" s="1"/>
      <c r="G48" s="1"/>
    </row>
    <row r="49" spans="2:7" ht="60" x14ac:dyDescent="0.25">
      <c r="B49" s="43"/>
      <c r="C49" s="2" t="s">
        <v>90</v>
      </c>
      <c r="D49" s="2" t="s">
        <v>91</v>
      </c>
      <c r="E49" s="1" t="s">
        <v>92</v>
      </c>
      <c r="F49" s="1"/>
      <c r="G49" s="1"/>
    </row>
    <row r="50" spans="2:7" x14ac:dyDescent="0.25">
      <c r="B50" s="44"/>
      <c r="C50" s="2" t="s">
        <v>95</v>
      </c>
      <c r="D50" s="2" t="s">
        <v>96</v>
      </c>
      <c r="E50" s="1" t="s">
        <v>178</v>
      </c>
      <c r="F50" s="1"/>
      <c r="G50" s="1"/>
    </row>
    <row r="51" spans="2:7" x14ac:dyDescent="0.25">
      <c r="B51" s="9"/>
      <c r="C51" s="4"/>
      <c r="D51" s="4"/>
      <c r="E51" s="4"/>
      <c r="F51" s="4"/>
      <c r="G51" s="3"/>
    </row>
    <row r="52" spans="2:7" ht="45" x14ac:dyDescent="0.25">
      <c r="B52" s="42" t="s">
        <v>17</v>
      </c>
      <c r="C52" s="2" t="s">
        <v>97</v>
      </c>
      <c r="D52" s="2" t="s">
        <v>98</v>
      </c>
      <c r="E52" s="1" t="s">
        <v>99</v>
      </c>
      <c r="F52" s="36"/>
      <c r="G52" s="1"/>
    </row>
    <row r="53" spans="2:7" ht="30" x14ac:dyDescent="0.25">
      <c r="B53" s="43"/>
      <c r="C53" s="2" t="s">
        <v>100</v>
      </c>
      <c r="D53" s="2" t="s">
        <v>101</v>
      </c>
      <c r="E53" s="1" t="s">
        <v>102</v>
      </c>
      <c r="F53" s="36"/>
      <c r="G53" s="1"/>
    </row>
    <row r="54" spans="2:7" ht="30" x14ac:dyDescent="0.25">
      <c r="B54" s="43"/>
      <c r="C54" s="2" t="s">
        <v>103</v>
      </c>
      <c r="D54" s="2" t="s">
        <v>104</v>
      </c>
      <c r="E54" s="1" t="s">
        <v>94</v>
      </c>
      <c r="F54" s="36"/>
      <c r="G54" s="1"/>
    </row>
    <row r="55" spans="2:7" x14ac:dyDescent="0.25">
      <c r="B55" s="44"/>
      <c r="C55" s="2" t="s">
        <v>95</v>
      </c>
      <c r="D55" s="2" t="s">
        <v>96</v>
      </c>
      <c r="E55" s="1" t="s">
        <v>178</v>
      </c>
      <c r="F55" s="36"/>
      <c r="G55" s="1"/>
    </row>
    <row r="56" spans="2:7" x14ac:dyDescent="0.25">
      <c r="B56" s="9"/>
      <c r="C56" s="37"/>
      <c r="D56" s="37"/>
      <c r="E56" s="37"/>
      <c r="F56" s="4"/>
      <c r="G56" s="3"/>
    </row>
    <row r="57" spans="2:7" ht="75" x14ac:dyDescent="0.25">
      <c r="B57" s="38" t="s">
        <v>181</v>
      </c>
      <c r="C57" s="2" t="s">
        <v>95</v>
      </c>
      <c r="D57" s="2" t="s">
        <v>105</v>
      </c>
      <c r="E57" s="1" t="s">
        <v>180</v>
      </c>
      <c r="F57" s="1"/>
      <c r="G57" s="1"/>
    </row>
  </sheetData>
  <autoFilter ref="B30:G57" xr:uid="{BF713FD8-F81C-4230-BC71-5817450A3E56}"/>
  <mergeCells count="11">
    <mergeCell ref="G2:G4"/>
    <mergeCell ref="B14:E14"/>
    <mergeCell ref="B47:B50"/>
    <mergeCell ref="B52:B55"/>
    <mergeCell ref="F18:F19"/>
    <mergeCell ref="B2:B9"/>
    <mergeCell ref="B18:C18"/>
    <mergeCell ref="D18:E18"/>
    <mergeCell ref="B31:B35"/>
    <mergeCell ref="B37:B45"/>
    <mergeCell ref="C2:F4"/>
  </mergeCells>
  <conditionalFormatting sqref="B31 D31:E31 F31:F35 C32:E35">
    <cfRule type="expression" dxfId="22" priority="35">
      <formula>$A31=2</formula>
    </cfRule>
    <cfRule type="expression" dxfId="21" priority="36">
      <formula>$A31=1</formula>
    </cfRule>
  </conditionalFormatting>
  <conditionalFormatting sqref="B52">
    <cfRule type="expression" dxfId="20" priority="22">
      <formula>$A52=2</formula>
    </cfRule>
    <cfRule type="expression" dxfId="19" priority="23">
      <formula>$A52=1</formula>
    </cfRule>
  </conditionalFormatting>
  <conditionalFormatting sqref="B16:E16">
    <cfRule type="expression" dxfId="18" priority="6">
      <formula>$A12=2</formula>
    </cfRule>
    <cfRule type="expression" dxfId="17" priority="7">
      <formula>$A12=1</formula>
    </cfRule>
  </conditionalFormatting>
  <conditionalFormatting sqref="B37:G37 C38:G45 B47:G47 C48:G50 C52:G55 B57:G57">
    <cfRule type="expression" dxfId="16" priority="56">
      <formula>$A37=2</formula>
    </cfRule>
    <cfRule type="expression" dxfId="15" priority="57">
      <formula>$A37=1</formula>
    </cfRule>
  </conditionalFormatting>
  <conditionalFormatting sqref="C12">
    <cfRule type="expression" dxfId="14" priority="10">
      <formula>$A9=2</formula>
    </cfRule>
    <cfRule type="expression" dxfId="13" priority="11">
      <formula>$A9=1</formula>
    </cfRule>
  </conditionalFormatting>
  <conditionalFormatting sqref="D12:E12">
    <cfRule type="expression" dxfId="12" priority="14">
      <formula>$A8=2</formula>
    </cfRule>
    <cfRule type="expression" dxfId="11" priority="15">
      <formula>$A8=1</formula>
    </cfRule>
  </conditionalFormatting>
  <conditionalFormatting sqref="F20:F28">
    <cfRule type="cellIs" dxfId="10" priority="1" operator="equal">
      <formula>$L$5</formula>
    </cfRule>
    <cfRule type="cellIs" dxfId="9" priority="2" operator="equal">
      <formula>$L$2</formula>
    </cfRule>
    <cfRule type="containsText" dxfId="8" priority="3" operator="containsText" text="DESCONFORME">
      <formula>NOT(ISERROR(SEARCH("DESCONFORME",F20)))</formula>
    </cfRule>
  </conditionalFormatting>
  <conditionalFormatting sqref="F12:G12">
    <cfRule type="expression" dxfId="7" priority="12">
      <formula>$A9=2</formula>
    </cfRule>
    <cfRule type="expression" dxfId="6" priority="13">
      <formula>$A9=1</formula>
    </cfRule>
  </conditionalFormatting>
  <conditionalFormatting sqref="G15">
    <cfRule type="expression" dxfId="5" priority="4">
      <formula>$A11=2</formula>
    </cfRule>
    <cfRule type="expression" dxfId="4" priority="5">
      <formula>$A11=1</formula>
    </cfRule>
  </conditionalFormatting>
  <conditionalFormatting sqref="G31:G35">
    <cfRule type="containsText" dxfId="3" priority="38" operator="containsText" text="NÃO">
      <formula>NOT(ISERROR(SEARCH("NÃO",G31)))</formula>
    </cfRule>
    <cfRule type="expression" dxfId="2" priority="39">
      <formula>$A31=2</formula>
    </cfRule>
    <cfRule type="expression" dxfId="1" priority="40">
      <formula>$A31=1</formula>
    </cfRule>
  </conditionalFormatting>
  <conditionalFormatting sqref="G37:G45 G47:G50 G52:G55 G57">
    <cfRule type="containsText" dxfId="0" priority="49" operator="containsText" text="NÃO">
      <formula>NOT(ISERROR(SEARCH("NÃO",G37)))</formula>
    </cfRule>
  </conditionalFormatting>
  <dataValidations count="1">
    <dataValidation type="list" allowBlank="1" showInputMessage="1" showErrorMessage="1" sqref="G37:G45 G52:G55 G47:G50 G31:G35 G57" xr:uid="{1741234E-6CF7-4417-A070-E7F7289B453A}">
      <formula1>$L$2:$L$6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rowBreaks count="2" manualBreakCount="2">
    <brk id="36" min="1" max="6" man="1"/>
    <brk id="51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B41B61-4A24-470F-BB1D-6C7355324590}">
          <x14:formula1>
            <xm:f>FAIXAS!$A$16:$A$35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3F00-1FBA-43B8-B100-789427D6CEC5}">
  <dimension ref="A2:AQ35"/>
  <sheetViews>
    <sheetView showGridLines="0" workbookViewId="0">
      <pane xSplit="3" ySplit="2" topLeftCell="AN3" activePane="bottomRight" state="frozen"/>
      <selection pane="topRight" activeCell="D1" sqref="D1"/>
      <selection pane="bottomLeft" activeCell="A3" sqref="A3"/>
      <selection pane="bottomRight" activeCell="B5" sqref="B5:B13"/>
    </sheetView>
  </sheetViews>
  <sheetFormatPr defaultRowHeight="15" x14ac:dyDescent="0.25"/>
  <cols>
    <col min="1" max="1" width="13" bestFit="1" customWidth="1"/>
    <col min="2" max="2" width="12.28515625" bestFit="1" customWidth="1"/>
    <col min="4" max="33" width="9.140625" customWidth="1"/>
  </cols>
  <sheetData>
    <row r="2" spans="1:43" x14ac:dyDescent="0.25">
      <c r="B2" s="52" t="s">
        <v>79</v>
      </c>
      <c r="C2" s="53"/>
      <c r="D2" s="52" t="s">
        <v>118</v>
      </c>
      <c r="E2" s="53"/>
      <c r="F2" s="52" t="s">
        <v>119</v>
      </c>
      <c r="G2" s="53"/>
      <c r="H2" s="52" t="s">
        <v>120</v>
      </c>
      <c r="I2" s="53"/>
      <c r="J2" s="52" t="s">
        <v>132</v>
      </c>
      <c r="K2" s="53"/>
      <c r="L2" s="52" t="s">
        <v>133</v>
      </c>
      <c r="M2" s="53"/>
      <c r="N2" s="52" t="s">
        <v>134</v>
      </c>
      <c r="O2" s="53"/>
      <c r="P2" s="52" t="s">
        <v>135</v>
      </c>
      <c r="Q2" s="53"/>
      <c r="R2" s="52" t="s">
        <v>136</v>
      </c>
      <c r="S2" s="53"/>
      <c r="T2" s="52" t="s">
        <v>137</v>
      </c>
      <c r="U2" s="53"/>
      <c r="V2" s="52" t="s">
        <v>121</v>
      </c>
      <c r="W2" s="53"/>
      <c r="X2" s="52" t="s">
        <v>122</v>
      </c>
      <c r="Y2" s="53"/>
      <c r="Z2" s="52" t="s">
        <v>131</v>
      </c>
      <c r="AA2" s="53"/>
      <c r="AB2" s="52" t="s">
        <v>123</v>
      </c>
      <c r="AC2" s="53"/>
      <c r="AD2" s="52" t="s">
        <v>124</v>
      </c>
      <c r="AE2" s="53"/>
      <c r="AF2" s="52" t="s">
        <v>125</v>
      </c>
      <c r="AG2" s="53"/>
      <c r="AH2" s="52" t="s">
        <v>126</v>
      </c>
      <c r="AI2" s="53"/>
      <c r="AJ2" s="52" t="s">
        <v>127</v>
      </c>
      <c r="AK2" s="53"/>
      <c r="AL2" s="52" t="s">
        <v>129</v>
      </c>
      <c r="AM2" s="53"/>
      <c r="AN2" s="52" t="s">
        <v>128</v>
      </c>
      <c r="AO2" s="53"/>
      <c r="AP2" s="52" t="s">
        <v>130</v>
      </c>
      <c r="AQ2" s="53"/>
    </row>
    <row r="3" spans="1:43" x14ac:dyDescent="0.25">
      <c r="B3" s="28" t="s">
        <v>80</v>
      </c>
      <c r="C3" s="29" t="s">
        <v>81</v>
      </c>
      <c r="D3" s="17" t="s">
        <v>77</v>
      </c>
      <c r="E3" s="17" t="s">
        <v>78</v>
      </c>
      <c r="F3" s="17" t="s">
        <v>77</v>
      </c>
      <c r="G3" s="17" t="s">
        <v>78</v>
      </c>
      <c r="H3" s="17" t="s">
        <v>77</v>
      </c>
      <c r="I3" s="17" t="s">
        <v>78</v>
      </c>
      <c r="J3" s="17" t="s">
        <v>77</v>
      </c>
      <c r="K3" s="17" t="s">
        <v>78</v>
      </c>
      <c r="L3" s="17" t="s">
        <v>77</v>
      </c>
      <c r="M3" s="17" t="s">
        <v>78</v>
      </c>
      <c r="N3" s="17" t="s">
        <v>77</v>
      </c>
      <c r="O3" s="17" t="s">
        <v>78</v>
      </c>
      <c r="P3" s="17" t="s">
        <v>77</v>
      </c>
      <c r="Q3" s="17" t="s">
        <v>78</v>
      </c>
      <c r="R3" s="17" t="s">
        <v>77</v>
      </c>
      <c r="S3" s="17" t="s">
        <v>78</v>
      </c>
      <c r="T3" s="17" t="s">
        <v>77</v>
      </c>
      <c r="U3" s="17" t="s">
        <v>78</v>
      </c>
      <c r="V3" s="17" t="s">
        <v>77</v>
      </c>
      <c r="W3" s="17" t="s">
        <v>78</v>
      </c>
      <c r="X3" s="17" t="s">
        <v>77</v>
      </c>
      <c r="Y3" s="17" t="s">
        <v>78</v>
      </c>
      <c r="Z3" s="17" t="s">
        <v>77</v>
      </c>
      <c r="AA3" s="17" t="s">
        <v>78</v>
      </c>
      <c r="AB3" s="17" t="s">
        <v>77</v>
      </c>
      <c r="AC3" s="17" t="s">
        <v>78</v>
      </c>
      <c r="AD3" s="17" t="s">
        <v>77</v>
      </c>
      <c r="AE3" s="17" t="s">
        <v>78</v>
      </c>
      <c r="AF3" s="17" t="s">
        <v>77</v>
      </c>
      <c r="AG3" s="17" t="s">
        <v>78</v>
      </c>
      <c r="AH3" s="17" t="s">
        <v>77</v>
      </c>
      <c r="AI3" s="17" t="s">
        <v>78</v>
      </c>
      <c r="AJ3" s="17" t="s">
        <v>77</v>
      </c>
      <c r="AK3" s="17" t="s">
        <v>78</v>
      </c>
      <c r="AL3" s="17" t="s">
        <v>77</v>
      </c>
      <c r="AM3" s="17" t="s">
        <v>78</v>
      </c>
      <c r="AN3" s="17" t="s">
        <v>77</v>
      </c>
      <c r="AO3" s="17" t="s">
        <v>78</v>
      </c>
      <c r="AP3" s="17" t="s">
        <v>77</v>
      </c>
      <c r="AQ3" s="17" t="s">
        <v>78</v>
      </c>
    </row>
    <row r="4" spans="1:43" x14ac:dyDescent="0.25">
      <c r="B4" s="28"/>
      <c r="C4" s="29"/>
      <c r="D4" s="17" t="str">
        <f>D2&amp;D3</f>
        <v>DNIT-FX IINFERIOR</v>
      </c>
      <c r="E4" s="17" t="str">
        <f>D2&amp;E3</f>
        <v>DNIT-FX ISUPERIOR</v>
      </c>
      <c r="F4" s="17" t="str">
        <f>F2&amp;F3</f>
        <v>DNIT-FX IIINFERIOR</v>
      </c>
      <c r="G4" s="17" t="str">
        <f>F2&amp;G3</f>
        <v>DNIT-FX IISUPERIOR</v>
      </c>
      <c r="H4" s="17" t="str">
        <f>H2&amp;H3</f>
        <v>DNIT-FX IIIINFERIOR</v>
      </c>
      <c r="I4" s="17" t="str">
        <f>H2&amp;I3</f>
        <v>DNIT-FX IIISUPERIOR</v>
      </c>
      <c r="J4" s="17" t="str">
        <f>J2&amp;J3</f>
        <v>DER/PR-FX IINFERIOR</v>
      </c>
      <c r="K4" s="17" t="str">
        <f>J2&amp;K3</f>
        <v>DER/PR-FX ISUPERIOR</v>
      </c>
      <c r="L4" s="17" t="str">
        <f>L2&amp;L3</f>
        <v>DER/PR-FX IIINFERIOR</v>
      </c>
      <c r="M4" s="17" t="str">
        <f>L2&amp;M3</f>
        <v>DER/PR-FX IISUPERIOR</v>
      </c>
      <c r="N4" s="17" t="str">
        <f>N2&amp;N3</f>
        <v>DER/PR-FX IIIINFERIOR</v>
      </c>
      <c r="O4" s="17" t="str">
        <f>N2&amp;O3</f>
        <v>DER/PR-FX IIISUPERIOR</v>
      </c>
      <c r="P4" s="17" t="str">
        <f>P2&amp;P3</f>
        <v>DER/SP-FX IINFERIOR</v>
      </c>
      <c r="Q4" s="17" t="str">
        <f>P2&amp;Q3</f>
        <v>DER/SP-FX ISUPERIOR</v>
      </c>
      <c r="R4" s="17" t="str">
        <f>R2&amp;R3</f>
        <v>DER/SP-FX IIINFERIOR</v>
      </c>
      <c r="S4" s="17" t="str">
        <f>R2&amp;S3</f>
        <v>DER/SP-FX IISUPERIOR</v>
      </c>
      <c r="T4" s="17" t="str">
        <f>T2&amp;T3</f>
        <v>DER/SP-FX IIIINFERIOR</v>
      </c>
      <c r="U4" s="17" t="str">
        <f>T2&amp;U3</f>
        <v>DER/SP-FX IIISUPERIOR</v>
      </c>
      <c r="V4" s="17" t="str">
        <f>V2&amp;V3</f>
        <v>GINFERIOR</v>
      </c>
      <c r="W4" s="17" t="str">
        <f>V2&amp;W3</f>
        <v>GSUPERIOR</v>
      </c>
      <c r="X4" s="17" t="str">
        <f>X2&amp;X3</f>
        <v>HINFERIOR</v>
      </c>
      <c r="Y4" s="17" t="str">
        <f>X2&amp;Y3</f>
        <v>HSUPERIOR</v>
      </c>
      <c r="Z4" s="17" t="str">
        <f>Z2&amp;Z3</f>
        <v>IINFERIOR</v>
      </c>
      <c r="AA4" s="17" t="str">
        <f>Z2&amp;AA3</f>
        <v>ISUPERIOR</v>
      </c>
      <c r="AB4" s="17" t="str">
        <f>AB2&amp;AB3</f>
        <v>JINFERIOR</v>
      </c>
      <c r="AC4" s="17" t="str">
        <f>AB2&amp;AC3</f>
        <v>JSUPERIOR</v>
      </c>
      <c r="AD4" s="17" t="str">
        <f>AD2&amp;AD3</f>
        <v>KINFERIOR</v>
      </c>
      <c r="AE4" s="17" t="str">
        <f>AD2&amp;AE3</f>
        <v>KSUPERIOR</v>
      </c>
      <c r="AF4" s="17" t="str">
        <f>AF2&amp;AF3</f>
        <v>LINFERIOR</v>
      </c>
      <c r="AG4" s="17" t="str">
        <f>AF2&amp;AG3</f>
        <v>LSUPERIOR</v>
      </c>
      <c r="AH4" s="17" t="str">
        <f>AH2&amp;AH3</f>
        <v>MINFERIOR</v>
      </c>
      <c r="AI4" s="17" t="str">
        <f>AH2&amp;AI3</f>
        <v>MSUPERIOR</v>
      </c>
      <c r="AJ4" s="17" t="str">
        <f>AJ2&amp;AJ3</f>
        <v>NINFERIOR</v>
      </c>
      <c r="AK4" s="17" t="str">
        <f>AJ2&amp;AK3</f>
        <v>NSUPERIOR</v>
      </c>
      <c r="AL4" s="17" t="str">
        <f>AL2&amp;AL3</f>
        <v>OINFERIOR</v>
      </c>
      <c r="AM4" s="17" t="str">
        <f>AL2&amp;AM3</f>
        <v>OSUPERIOR</v>
      </c>
      <c r="AN4" s="17" t="str">
        <f>AN2&amp;AN3</f>
        <v>PINFERIOR</v>
      </c>
      <c r="AO4" s="17" t="str">
        <f>AN2&amp;AO3</f>
        <v>PSUPERIOR</v>
      </c>
      <c r="AP4" s="17" t="str">
        <f>AP2&amp;AP3</f>
        <v>RINFERIOR</v>
      </c>
      <c r="AQ4" s="17" t="str">
        <f>AP2&amp;AQ3</f>
        <v>RSUPERIOR</v>
      </c>
    </row>
    <row r="5" spans="1:43" x14ac:dyDescent="0.25">
      <c r="B5" s="28" t="s">
        <v>84</v>
      </c>
      <c r="C5" s="30">
        <v>12.7</v>
      </c>
      <c r="D5" s="17"/>
      <c r="E5" s="17"/>
      <c r="F5" s="17"/>
      <c r="G5" s="17"/>
      <c r="H5" s="17">
        <v>100</v>
      </c>
      <c r="I5" s="17">
        <v>100</v>
      </c>
      <c r="J5" s="17"/>
      <c r="K5" s="17"/>
      <c r="L5" s="17"/>
      <c r="M5" s="17"/>
      <c r="N5" s="17">
        <v>100</v>
      </c>
      <c r="O5" s="17">
        <v>100</v>
      </c>
      <c r="P5" s="17"/>
      <c r="Q5" s="17"/>
      <c r="R5" s="17"/>
      <c r="S5" s="17"/>
      <c r="T5" s="17">
        <v>100</v>
      </c>
      <c r="U5" s="17">
        <v>100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x14ac:dyDescent="0.25">
      <c r="B6" s="28" t="s">
        <v>85</v>
      </c>
      <c r="C6" s="30">
        <v>9.5</v>
      </c>
      <c r="D6" s="17">
        <v>100</v>
      </c>
      <c r="E6" s="17">
        <v>100</v>
      </c>
      <c r="F6" s="17">
        <v>100</v>
      </c>
      <c r="G6" s="17">
        <v>100</v>
      </c>
      <c r="H6" s="17">
        <v>85</v>
      </c>
      <c r="I6" s="17">
        <v>100</v>
      </c>
      <c r="J6" s="17">
        <v>100</v>
      </c>
      <c r="K6" s="17">
        <v>100</v>
      </c>
      <c r="L6" s="17">
        <v>100</v>
      </c>
      <c r="M6" s="17">
        <v>100</v>
      </c>
      <c r="N6" s="17">
        <v>85</v>
      </c>
      <c r="O6" s="17">
        <v>100</v>
      </c>
      <c r="P6" s="17">
        <v>100</v>
      </c>
      <c r="Q6" s="17">
        <v>100</v>
      </c>
      <c r="R6" s="17">
        <v>100</v>
      </c>
      <c r="S6" s="17">
        <v>100</v>
      </c>
      <c r="T6" s="17">
        <v>85</v>
      </c>
      <c r="U6" s="17">
        <v>100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x14ac:dyDescent="0.25">
      <c r="B7" s="28" t="s">
        <v>82</v>
      </c>
      <c r="C7" s="30">
        <v>4.8</v>
      </c>
      <c r="D7" s="17">
        <v>90</v>
      </c>
      <c r="E7" s="17">
        <v>100</v>
      </c>
      <c r="F7" s="17">
        <v>70</v>
      </c>
      <c r="G7" s="17">
        <v>90</v>
      </c>
      <c r="H7" s="17">
        <v>60</v>
      </c>
      <c r="I7" s="17">
        <v>87</v>
      </c>
      <c r="J7" s="17">
        <v>90</v>
      </c>
      <c r="K7" s="17">
        <v>100</v>
      </c>
      <c r="L7" s="17">
        <v>70</v>
      </c>
      <c r="M7" s="17">
        <v>90</v>
      </c>
      <c r="N7" s="17">
        <v>60</v>
      </c>
      <c r="O7" s="17">
        <v>87</v>
      </c>
      <c r="P7" s="17">
        <v>90</v>
      </c>
      <c r="Q7" s="17">
        <v>100</v>
      </c>
      <c r="R7" s="17">
        <v>70</v>
      </c>
      <c r="S7" s="17">
        <v>90</v>
      </c>
      <c r="T7" s="17">
        <v>60</v>
      </c>
      <c r="U7" s="17">
        <v>87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x14ac:dyDescent="0.25">
      <c r="B8" s="28" t="s">
        <v>106</v>
      </c>
      <c r="C8" s="30">
        <v>2.36</v>
      </c>
      <c r="D8" s="17">
        <v>65</v>
      </c>
      <c r="E8" s="17">
        <v>90</v>
      </c>
      <c r="F8" s="17">
        <v>45</v>
      </c>
      <c r="G8" s="17">
        <v>70</v>
      </c>
      <c r="H8" s="17">
        <v>40</v>
      </c>
      <c r="I8" s="17">
        <v>60</v>
      </c>
      <c r="J8" s="17">
        <v>65</v>
      </c>
      <c r="K8" s="17">
        <v>90</v>
      </c>
      <c r="L8" s="17">
        <v>45</v>
      </c>
      <c r="M8" s="17">
        <v>70</v>
      </c>
      <c r="N8" s="17">
        <v>40</v>
      </c>
      <c r="O8" s="17">
        <v>60</v>
      </c>
      <c r="P8" s="17">
        <v>65</v>
      </c>
      <c r="Q8" s="17">
        <v>90</v>
      </c>
      <c r="R8" s="17">
        <v>45</v>
      </c>
      <c r="S8" s="17">
        <v>70</v>
      </c>
      <c r="T8" s="17">
        <v>40</v>
      </c>
      <c r="U8" s="17">
        <v>60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x14ac:dyDescent="0.25">
      <c r="B9" s="28" t="s">
        <v>107</v>
      </c>
      <c r="C9" s="30">
        <v>1.18</v>
      </c>
      <c r="D9" s="17">
        <v>45</v>
      </c>
      <c r="E9" s="17">
        <v>70</v>
      </c>
      <c r="F9" s="17">
        <v>28</v>
      </c>
      <c r="G9" s="17">
        <v>50</v>
      </c>
      <c r="H9" s="17">
        <v>28</v>
      </c>
      <c r="I9" s="17">
        <v>45</v>
      </c>
      <c r="J9" s="17">
        <v>45</v>
      </c>
      <c r="K9" s="17">
        <v>70</v>
      </c>
      <c r="L9" s="17">
        <v>28</v>
      </c>
      <c r="M9" s="17">
        <v>50</v>
      </c>
      <c r="N9" s="17">
        <v>28</v>
      </c>
      <c r="O9" s="17">
        <v>45</v>
      </c>
      <c r="P9" s="17">
        <v>45</v>
      </c>
      <c r="Q9" s="17">
        <v>70</v>
      </c>
      <c r="R9" s="17">
        <v>28</v>
      </c>
      <c r="S9" s="17">
        <v>50</v>
      </c>
      <c r="T9" s="17">
        <v>28</v>
      </c>
      <c r="U9" s="17">
        <v>45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x14ac:dyDescent="0.25">
      <c r="B10" s="28" t="s">
        <v>108</v>
      </c>
      <c r="C10" s="30">
        <v>0.6</v>
      </c>
      <c r="D10" s="17">
        <v>30</v>
      </c>
      <c r="E10" s="17">
        <v>50</v>
      </c>
      <c r="F10" s="17">
        <v>19</v>
      </c>
      <c r="G10" s="17">
        <v>34</v>
      </c>
      <c r="H10" s="17">
        <v>19</v>
      </c>
      <c r="I10" s="17">
        <v>34</v>
      </c>
      <c r="J10" s="17">
        <v>30</v>
      </c>
      <c r="K10" s="17">
        <v>50</v>
      </c>
      <c r="L10" s="17">
        <v>19</v>
      </c>
      <c r="M10" s="17">
        <v>34</v>
      </c>
      <c r="N10" s="17">
        <v>19</v>
      </c>
      <c r="O10" s="17">
        <v>34</v>
      </c>
      <c r="P10" s="17">
        <v>30</v>
      </c>
      <c r="Q10" s="17">
        <v>50</v>
      </c>
      <c r="R10" s="17">
        <v>19</v>
      </c>
      <c r="S10" s="17">
        <v>34</v>
      </c>
      <c r="T10" s="17">
        <v>19</v>
      </c>
      <c r="U10" s="17">
        <v>34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x14ac:dyDescent="0.25">
      <c r="B11" s="28" t="s">
        <v>109</v>
      </c>
      <c r="C11" s="30">
        <v>0.3</v>
      </c>
      <c r="D11" s="17">
        <v>18</v>
      </c>
      <c r="E11" s="17">
        <v>30</v>
      </c>
      <c r="F11" s="17">
        <v>12</v>
      </c>
      <c r="G11" s="17">
        <v>25</v>
      </c>
      <c r="H11" s="17">
        <v>14</v>
      </c>
      <c r="I11" s="17">
        <v>25</v>
      </c>
      <c r="J11" s="17">
        <v>18</v>
      </c>
      <c r="K11" s="17">
        <v>30</v>
      </c>
      <c r="L11" s="17">
        <v>12</v>
      </c>
      <c r="M11" s="17">
        <v>25</v>
      </c>
      <c r="N11" s="17">
        <v>14</v>
      </c>
      <c r="O11" s="17">
        <v>25</v>
      </c>
      <c r="P11" s="17">
        <v>18</v>
      </c>
      <c r="Q11" s="17">
        <v>30</v>
      </c>
      <c r="R11" s="17">
        <v>12</v>
      </c>
      <c r="S11" s="17">
        <v>25</v>
      </c>
      <c r="T11" s="17">
        <v>14</v>
      </c>
      <c r="U11" s="17">
        <v>25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 x14ac:dyDescent="0.25">
      <c r="B12" s="28" t="s">
        <v>110</v>
      </c>
      <c r="C12" s="30">
        <v>0.15</v>
      </c>
      <c r="D12" s="17">
        <v>10</v>
      </c>
      <c r="E12" s="17">
        <v>21</v>
      </c>
      <c r="F12" s="17">
        <v>7</v>
      </c>
      <c r="G12" s="17">
        <v>18</v>
      </c>
      <c r="H12" s="17">
        <v>8</v>
      </c>
      <c r="I12" s="17">
        <v>17</v>
      </c>
      <c r="J12" s="17">
        <v>10</v>
      </c>
      <c r="K12" s="17">
        <v>21</v>
      </c>
      <c r="L12" s="17">
        <v>7</v>
      </c>
      <c r="M12" s="17">
        <v>18</v>
      </c>
      <c r="N12" s="17">
        <v>8</v>
      </c>
      <c r="O12" s="17">
        <v>17</v>
      </c>
      <c r="P12" s="17">
        <v>10</v>
      </c>
      <c r="Q12" s="17">
        <v>21</v>
      </c>
      <c r="R12" s="17">
        <v>7</v>
      </c>
      <c r="S12" s="17">
        <v>18</v>
      </c>
      <c r="T12" s="17">
        <v>8</v>
      </c>
      <c r="U12" s="17">
        <v>17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 x14ac:dyDescent="0.25">
      <c r="B13" s="28" t="s">
        <v>83</v>
      </c>
      <c r="C13" s="31">
        <v>7.4999999999999997E-2</v>
      </c>
      <c r="D13" s="17">
        <v>5</v>
      </c>
      <c r="E13" s="17">
        <v>15</v>
      </c>
      <c r="F13" s="17">
        <v>5</v>
      </c>
      <c r="G13" s="17">
        <v>15</v>
      </c>
      <c r="H13" s="17">
        <v>4</v>
      </c>
      <c r="I13" s="17">
        <v>8</v>
      </c>
      <c r="J13" s="17">
        <v>5</v>
      </c>
      <c r="K13" s="17">
        <v>15</v>
      </c>
      <c r="L13" s="17">
        <v>5</v>
      </c>
      <c r="M13" s="17">
        <v>15</v>
      </c>
      <c r="N13" s="17">
        <v>4</v>
      </c>
      <c r="O13" s="17">
        <v>8</v>
      </c>
      <c r="P13" s="17">
        <v>5</v>
      </c>
      <c r="Q13" s="17">
        <v>15</v>
      </c>
      <c r="R13" s="17">
        <v>5</v>
      </c>
      <c r="S13" s="17">
        <v>15</v>
      </c>
      <c r="T13" s="17">
        <v>4</v>
      </c>
      <c r="U13" s="17">
        <v>8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5" spans="1:43" x14ac:dyDescent="0.25">
      <c r="A15" t="s">
        <v>87</v>
      </c>
      <c r="B15" s="34"/>
    </row>
    <row r="16" spans="1:43" x14ac:dyDescent="0.25">
      <c r="A16" s="33" t="str">
        <f>D2</f>
        <v>DNIT-FX I</v>
      </c>
      <c r="B16" s="34"/>
    </row>
    <row r="17" spans="1:2" x14ac:dyDescent="0.25">
      <c r="A17" s="33" t="str">
        <f>F2</f>
        <v>DNIT-FX II</v>
      </c>
      <c r="B17" s="34"/>
    </row>
    <row r="18" spans="1:2" x14ac:dyDescent="0.25">
      <c r="A18" s="33" t="str">
        <f>H2</f>
        <v>DNIT-FX III</v>
      </c>
      <c r="B18" s="34"/>
    </row>
    <row r="19" spans="1:2" x14ac:dyDescent="0.25">
      <c r="A19" s="33" t="str">
        <f>J2</f>
        <v>DER/PR-FX I</v>
      </c>
      <c r="B19" s="34"/>
    </row>
    <row r="20" spans="1:2" x14ac:dyDescent="0.25">
      <c r="A20" s="33" t="str">
        <f>L2</f>
        <v>DER/PR-FX II</v>
      </c>
    </row>
    <row r="21" spans="1:2" x14ac:dyDescent="0.25">
      <c r="A21" s="33" t="str">
        <f>N2</f>
        <v>DER/PR-FX III</v>
      </c>
    </row>
    <row r="22" spans="1:2" x14ac:dyDescent="0.25">
      <c r="A22" s="33" t="str">
        <f>P2</f>
        <v>DER/SP-FX I</v>
      </c>
    </row>
    <row r="23" spans="1:2" x14ac:dyDescent="0.25">
      <c r="A23" s="33" t="str">
        <f>R2</f>
        <v>DER/SP-FX II</v>
      </c>
    </row>
    <row r="24" spans="1:2" x14ac:dyDescent="0.25">
      <c r="A24" s="33" t="str">
        <f>T2</f>
        <v>DER/SP-FX III</v>
      </c>
    </row>
    <row r="25" spans="1:2" x14ac:dyDescent="0.25">
      <c r="A25" s="33" t="str">
        <f>V2</f>
        <v>G</v>
      </c>
    </row>
    <row r="26" spans="1:2" x14ac:dyDescent="0.25">
      <c r="A26" s="33" t="str">
        <f>X2</f>
        <v>H</v>
      </c>
    </row>
    <row r="27" spans="1:2" x14ac:dyDescent="0.25">
      <c r="A27" s="33" t="str">
        <f>Z2</f>
        <v>I</v>
      </c>
    </row>
    <row r="28" spans="1:2" x14ac:dyDescent="0.25">
      <c r="A28" s="33" t="str">
        <f>AB2</f>
        <v>J</v>
      </c>
    </row>
    <row r="29" spans="1:2" x14ac:dyDescent="0.25">
      <c r="A29" s="33" t="str">
        <f>AD2</f>
        <v>K</v>
      </c>
    </row>
    <row r="30" spans="1:2" x14ac:dyDescent="0.25">
      <c r="A30" s="33" t="str">
        <f>AF2</f>
        <v>L</v>
      </c>
    </row>
    <row r="31" spans="1:2" x14ac:dyDescent="0.25">
      <c r="A31" s="33" t="str">
        <f>AH2</f>
        <v>M</v>
      </c>
    </row>
    <row r="32" spans="1:2" x14ac:dyDescent="0.25">
      <c r="A32" s="33" t="str">
        <f>AJ2</f>
        <v>N</v>
      </c>
    </row>
    <row r="33" spans="1:1" x14ac:dyDescent="0.25">
      <c r="A33" s="33" t="str">
        <f>AL2</f>
        <v>O</v>
      </c>
    </row>
    <row r="34" spans="1:1" x14ac:dyDescent="0.25">
      <c r="A34" s="33" t="str">
        <f>AN2</f>
        <v>P</v>
      </c>
    </row>
    <row r="35" spans="1:1" x14ac:dyDescent="0.25">
      <c r="A35" s="33" t="str">
        <f>AP2</f>
        <v>R</v>
      </c>
    </row>
  </sheetData>
  <mergeCells count="21">
    <mergeCell ref="AH2:AI2"/>
    <mergeCell ref="AJ2:AK2"/>
    <mergeCell ref="AL2:AM2"/>
    <mergeCell ref="AN2:AO2"/>
    <mergeCell ref="AP2:AQ2"/>
    <mergeCell ref="B2:C2"/>
    <mergeCell ref="Z2:AA2"/>
    <mergeCell ref="AB2:AC2"/>
    <mergeCell ref="AD2:AE2"/>
    <mergeCell ref="V2:W2"/>
    <mergeCell ref="D2:E2"/>
    <mergeCell ref="F2:G2"/>
    <mergeCell ref="H2:I2"/>
    <mergeCell ref="J2:K2"/>
    <mergeCell ref="AF2:AG2"/>
    <mergeCell ref="L2:M2"/>
    <mergeCell ref="N2:O2"/>
    <mergeCell ref="P2:Q2"/>
    <mergeCell ref="R2:S2"/>
    <mergeCell ref="T2:U2"/>
    <mergeCell ref="X2:Y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A3E9-F9A8-4F5B-82FB-1830373A090F}">
  <dimension ref="B2:L21"/>
  <sheetViews>
    <sheetView showGridLines="0" topLeftCell="A12" workbookViewId="0">
      <selection activeCell="L20" sqref="L20"/>
    </sheetView>
  </sheetViews>
  <sheetFormatPr defaultRowHeight="15" x14ac:dyDescent="0.25"/>
  <cols>
    <col min="2" max="2" width="20.7109375" customWidth="1"/>
    <col min="4" max="5" width="9.28515625" bestFit="1" customWidth="1"/>
    <col min="6" max="6" width="10.28515625" bestFit="1" customWidth="1"/>
    <col min="7" max="7" width="11.28515625" bestFit="1" customWidth="1"/>
    <col min="12" max="12" width="10.28515625" bestFit="1" customWidth="1"/>
  </cols>
  <sheetData>
    <row r="2" spans="2:12" x14ac:dyDescent="0.25">
      <c r="B2" s="54" t="s">
        <v>32</v>
      </c>
      <c r="C2" s="55" t="s">
        <v>33</v>
      </c>
      <c r="D2" s="57" t="s">
        <v>67</v>
      </c>
      <c r="E2" s="57"/>
      <c r="F2" s="57"/>
      <c r="G2" s="57"/>
      <c r="H2" s="57" t="s">
        <v>68</v>
      </c>
      <c r="I2" s="57"/>
      <c r="J2" s="57"/>
      <c r="K2" s="57"/>
      <c r="L2" s="21" t="s">
        <v>69</v>
      </c>
    </row>
    <row r="3" spans="2:12" x14ac:dyDescent="0.25">
      <c r="B3" s="54"/>
      <c r="C3" s="56"/>
      <c r="D3" s="21" t="s">
        <v>34</v>
      </c>
      <c r="E3" s="21" t="s">
        <v>35</v>
      </c>
      <c r="F3" s="21" t="s">
        <v>36</v>
      </c>
      <c r="G3" s="21" t="s">
        <v>37</v>
      </c>
      <c r="H3" s="21" t="s">
        <v>58</v>
      </c>
      <c r="I3" s="21" t="s">
        <v>59</v>
      </c>
      <c r="J3" s="21" t="s">
        <v>60</v>
      </c>
      <c r="K3" s="21" t="s">
        <v>61</v>
      </c>
      <c r="L3" s="21" t="s">
        <v>70</v>
      </c>
    </row>
    <row r="4" spans="2:12" ht="27" x14ac:dyDescent="0.25">
      <c r="B4" s="22" t="s">
        <v>25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62</v>
      </c>
      <c r="I4" s="1" t="s">
        <v>62</v>
      </c>
      <c r="J4" s="1" t="s">
        <v>63</v>
      </c>
      <c r="K4" s="1" t="s">
        <v>63</v>
      </c>
      <c r="L4" s="1" t="s">
        <v>71</v>
      </c>
    </row>
    <row r="5" spans="2:12" x14ac:dyDescent="0.25">
      <c r="B5" s="22" t="s">
        <v>26</v>
      </c>
      <c r="C5" s="23" t="s">
        <v>43</v>
      </c>
      <c r="D5" s="1">
        <v>52</v>
      </c>
      <c r="E5" s="1">
        <v>46</v>
      </c>
      <c r="F5" s="1">
        <v>43</v>
      </c>
      <c r="G5" s="1">
        <v>37</v>
      </c>
      <c r="H5" s="1">
        <v>50</v>
      </c>
      <c r="I5" s="1">
        <v>55</v>
      </c>
      <c r="J5" s="1">
        <v>60</v>
      </c>
      <c r="K5" s="1">
        <v>65</v>
      </c>
      <c r="L5" s="1">
        <v>50</v>
      </c>
    </row>
    <row r="6" spans="2:12" ht="67.5" x14ac:dyDescent="0.25">
      <c r="B6" s="22" t="s">
        <v>44</v>
      </c>
      <c r="C6" s="23" t="s">
        <v>45</v>
      </c>
      <c r="D6" s="1">
        <v>374</v>
      </c>
      <c r="E6" s="1">
        <v>274</v>
      </c>
      <c r="F6" s="1">
        <v>214</v>
      </c>
      <c r="G6" s="1">
        <v>155</v>
      </c>
      <c r="H6" s="1">
        <v>1500</v>
      </c>
      <c r="I6" s="1">
        <v>3000</v>
      </c>
      <c r="J6" s="1">
        <v>3000</v>
      </c>
      <c r="K6" s="1">
        <v>3000</v>
      </c>
      <c r="L6" s="1" t="s">
        <v>86</v>
      </c>
    </row>
    <row r="7" spans="2:12" ht="67.5" x14ac:dyDescent="0.25">
      <c r="B7" s="22" t="s">
        <v>46</v>
      </c>
      <c r="C7" s="23" t="s">
        <v>45</v>
      </c>
      <c r="D7" s="1">
        <v>203</v>
      </c>
      <c r="E7" s="1">
        <v>112</v>
      </c>
      <c r="F7" s="1">
        <v>97</v>
      </c>
      <c r="G7" s="1">
        <v>81</v>
      </c>
      <c r="H7" s="1">
        <v>1000</v>
      </c>
      <c r="I7" s="1">
        <v>2000</v>
      </c>
      <c r="J7" s="1">
        <v>2000</v>
      </c>
      <c r="K7" s="1">
        <v>2000</v>
      </c>
      <c r="L7" s="1" t="s">
        <v>86</v>
      </c>
    </row>
    <row r="8" spans="2:12" ht="67.5" x14ac:dyDescent="0.25">
      <c r="B8" s="22" t="s">
        <v>73</v>
      </c>
      <c r="C8" s="23" t="s">
        <v>45</v>
      </c>
      <c r="D8" s="1" t="s">
        <v>86</v>
      </c>
      <c r="E8" s="1" t="s">
        <v>86</v>
      </c>
      <c r="F8" s="1" t="s">
        <v>86</v>
      </c>
      <c r="G8" s="1" t="s">
        <v>86</v>
      </c>
      <c r="H8" s="1" t="s">
        <v>86</v>
      </c>
      <c r="I8" s="1" t="s">
        <v>86</v>
      </c>
      <c r="J8" s="1" t="s">
        <v>86</v>
      </c>
      <c r="K8" s="1" t="s">
        <v>86</v>
      </c>
      <c r="L8" s="1" t="s">
        <v>72</v>
      </c>
    </row>
    <row r="9" spans="2:12" ht="67.5" x14ac:dyDescent="0.25">
      <c r="B9" s="22" t="s">
        <v>47</v>
      </c>
      <c r="C9" s="23" t="s">
        <v>45</v>
      </c>
      <c r="D9" s="1" t="s">
        <v>48</v>
      </c>
      <c r="E9" s="1" t="s">
        <v>49</v>
      </c>
      <c r="F9" s="1" t="s">
        <v>50</v>
      </c>
      <c r="G9" s="1" t="s">
        <v>50</v>
      </c>
      <c r="H9" s="1">
        <v>500</v>
      </c>
      <c r="I9" s="1">
        <v>1000</v>
      </c>
      <c r="J9" s="1">
        <v>1000</v>
      </c>
      <c r="K9" s="1">
        <v>1000</v>
      </c>
      <c r="L9" s="1" t="s">
        <v>86</v>
      </c>
    </row>
    <row r="10" spans="2:12" x14ac:dyDescent="0.25">
      <c r="B10" s="22" t="s">
        <v>28</v>
      </c>
      <c r="C10" s="23" t="s">
        <v>43</v>
      </c>
      <c r="D10" s="1">
        <v>235</v>
      </c>
      <c r="E10" s="1">
        <v>235</v>
      </c>
      <c r="F10" s="1">
        <v>235</v>
      </c>
      <c r="G10" s="1">
        <v>235</v>
      </c>
      <c r="H10" s="1">
        <v>235</v>
      </c>
      <c r="I10" s="1">
        <v>235</v>
      </c>
      <c r="J10" s="1">
        <v>235</v>
      </c>
      <c r="K10" s="1">
        <v>235</v>
      </c>
      <c r="L10" s="1">
        <v>235</v>
      </c>
    </row>
    <row r="11" spans="2:12" ht="27" x14ac:dyDescent="0.25">
      <c r="B11" s="22" t="s">
        <v>27</v>
      </c>
      <c r="C11" s="23" t="s">
        <v>43</v>
      </c>
      <c r="D11" s="1" t="s">
        <v>86</v>
      </c>
      <c r="E11" s="1" t="s">
        <v>86</v>
      </c>
      <c r="F11" s="1" t="s">
        <v>86</v>
      </c>
      <c r="G11" s="1" t="s">
        <v>86</v>
      </c>
      <c r="H11" s="1">
        <v>5</v>
      </c>
      <c r="I11" s="1">
        <v>5</v>
      </c>
      <c r="J11" s="1">
        <v>5</v>
      </c>
      <c r="K11" s="1">
        <v>5</v>
      </c>
      <c r="L11" s="1">
        <v>9</v>
      </c>
    </row>
    <row r="12" spans="2:12" ht="27" x14ac:dyDescent="0.25">
      <c r="B12" s="22" t="s">
        <v>64</v>
      </c>
      <c r="C12" s="23" t="s">
        <v>57</v>
      </c>
      <c r="D12" s="1" t="s">
        <v>86</v>
      </c>
      <c r="E12" s="1" t="s">
        <v>86</v>
      </c>
      <c r="F12" s="1" t="s">
        <v>86</v>
      </c>
      <c r="G12" s="1" t="s">
        <v>86</v>
      </c>
      <c r="H12" s="1">
        <v>65</v>
      </c>
      <c r="I12" s="1">
        <v>75</v>
      </c>
      <c r="J12" s="1">
        <v>85</v>
      </c>
      <c r="K12" s="1">
        <v>90</v>
      </c>
      <c r="L12" s="1">
        <v>50</v>
      </c>
    </row>
    <row r="13" spans="2:12" ht="27" x14ac:dyDescent="0.25">
      <c r="B13" s="22" t="s">
        <v>51</v>
      </c>
      <c r="C13" s="1" t="s">
        <v>52</v>
      </c>
      <c r="D13" s="1">
        <v>99.5</v>
      </c>
      <c r="E13" s="1">
        <v>99.5</v>
      </c>
      <c r="F13" s="1">
        <v>99.5</v>
      </c>
      <c r="G13" s="1">
        <v>99.5</v>
      </c>
      <c r="H13" s="1">
        <v>99.5</v>
      </c>
      <c r="I13" s="1">
        <v>99.5</v>
      </c>
      <c r="J13" s="1">
        <v>99.5</v>
      </c>
      <c r="K13" s="1">
        <v>99.5</v>
      </c>
      <c r="L13" s="1" t="s">
        <v>86</v>
      </c>
    </row>
    <row r="14" spans="2:12" ht="27" x14ac:dyDescent="0.25">
      <c r="B14" s="22" t="s">
        <v>74</v>
      </c>
      <c r="C14" s="23" t="s">
        <v>43</v>
      </c>
      <c r="D14" s="1" t="s">
        <v>86</v>
      </c>
      <c r="E14" s="1" t="s">
        <v>86</v>
      </c>
      <c r="F14" s="1" t="s">
        <v>86</v>
      </c>
      <c r="G14" s="1" t="s">
        <v>86</v>
      </c>
      <c r="H14" s="1" t="s">
        <v>86</v>
      </c>
      <c r="I14" s="1" t="s">
        <v>86</v>
      </c>
      <c r="J14" s="1" t="s">
        <v>86</v>
      </c>
      <c r="K14" s="1" t="s">
        <v>86</v>
      </c>
      <c r="L14" s="1">
        <v>9</v>
      </c>
    </row>
    <row r="15" spans="2:12" x14ac:dyDescent="0.25">
      <c r="B15" s="22" t="s">
        <v>53</v>
      </c>
      <c r="C15" s="1" t="s">
        <v>54</v>
      </c>
      <c r="D15" s="1">
        <v>60</v>
      </c>
      <c r="E15" s="1">
        <v>60</v>
      </c>
      <c r="F15" s="1">
        <v>100</v>
      </c>
      <c r="G15" s="1">
        <v>100</v>
      </c>
      <c r="H15" s="1">
        <v>60</v>
      </c>
      <c r="I15" s="1">
        <v>60</v>
      </c>
      <c r="J15" s="1">
        <v>100</v>
      </c>
      <c r="K15" s="1">
        <v>100</v>
      </c>
      <c r="L15" s="1">
        <v>50</v>
      </c>
    </row>
    <row r="16" spans="2:12" ht="27" x14ac:dyDescent="0.25">
      <c r="B16" s="24" t="s">
        <v>29</v>
      </c>
      <c r="C16" s="25" t="s">
        <v>55</v>
      </c>
      <c r="D16" s="24" t="s">
        <v>86</v>
      </c>
      <c r="E16" s="24" t="s">
        <v>86</v>
      </c>
      <c r="F16" s="24" t="s">
        <v>86</v>
      </c>
      <c r="G16" s="24" t="s">
        <v>86</v>
      </c>
      <c r="H16" s="24" t="s">
        <v>86</v>
      </c>
      <c r="I16" s="24" t="s">
        <v>86</v>
      </c>
      <c r="J16" s="24" t="s">
        <v>86</v>
      </c>
      <c r="K16" s="24" t="s">
        <v>86</v>
      </c>
      <c r="L16" s="24" t="s">
        <v>86</v>
      </c>
    </row>
    <row r="17" spans="2:12" x14ac:dyDescent="0.25">
      <c r="B17" s="24" t="s">
        <v>30</v>
      </c>
      <c r="C17" s="25" t="s">
        <v>52</v>
      </c>
      <c r="D17" s="25">
        <v>0.5</v>
      </c>
      <c r="E17" s="25">
        <v>0.5</v>
      </c>
      <c r="F17" s="25">
        <v>0.5</v>
      </c>
      <c r="G17" s="25">
        <v>0.5</v>
      </c>
      <c r="H17" s="25">
        <v>1</v>
      </c>
      <c r="I17" s="25">
        <v>1</v>
      </c>
      <c r="J17" s="25">
        <v>1</v>
      </c>
      <c r="K17" s="25">
        <v>1</v>
      </c>
      <c r="L17" s="25">
        <v>1</v>
      </c>
    </row>
    <row r="18" spans="2:12" ht="27" x14ac:dyDescent="0.25">
      <c r="B18" s="24" t="s">
        <v>65</v>
      </c>
      <c r="C18" s="25" t="s">
        <v>54</v>
      </c>
      <c r="D18" s="25">
        <v>10</v>
      </c>
      <c r="E18" s="25">
        <v>20</v>
      </c>
      <c r="F18" s="25">
        <v>50</v>
      </c>
      <c r="G18" s="25">
        <v>50</v>
      </c>
      <c r="H18" s="25">
        <v>60</v>
      </c>
      <c r="I18" s="25">
        <v>60</v>
      </c>
      <c r="J18" s="25">
        <v>60</v>
      </c>
      <c r="K18" s="25">
        <v>60</v>
      </c>
      <c r="L18" s="25">
        <v>55</v>
      </c>
    </row>
    <row r="19" spans="2:12" ht="27" x14ac:dyDescent="0.25">
      <c r="B19" s="24" t="s">
        <v>31</v>
      </c>
      <c r="C19" s="25" t="s">
        <v>43</v>
      </c>
      <c r="D19" s="25">
        <v>8</v>
      </c>
      <c r="E19" s="25">
        <v>8</v>
      </c>
      <c r="F19" s="25">
        <v>8</v>
      </c>
      <c r="G19" s="25">
        <v>8</v>
      </c>
      <c r="H19" s="25">
        <v>6</v>
      </c>
      <c r="I19" s="25">
        <v>7</v>
      </c>
      <c r="J19" s="25">
        <v>7</v>
      </c>
      <c r="K19" s="25">
        <v>7</v>
      </c>
      <c r="L19" s="25">
        <v>10</v>
      </c>
    </row>
    <row r="20" spans="2:12" x14ac:dyDescent="0.25">
      <c r="B20" s="24" t="s">
        <v>56</v>
      </c>
      <c r="C20" s="25" t="s">
        <v>57</v>
      </c>
      <c r="D20" s="25">
        <v>60</v>
      </c>
      <c r="E20" s="25">
        <v>55</v>
      </c>
      <c r="F20" s="25">
        <v>55</v>
      </c>
      <c r="G20" s="25">
        <v>50</v>
      </c>
      <c r="H20" s="25">
        <v>60</v>
      </c>
      <c r="I20" s="25">
        <v>60</v>
      </c>
      <c r="J20" s="25">
        <v>60</v>
      </c>
      <c r="K20" s="25">
        <v>60</v>
      </c>
      <c r="L20" s="24" t="s">
        <v>86</v>
      </c>
    </row>
    <row r="21" spans="2:12" ht="40.5" x14ac:dyDescent="0.25">
      <c r="B21" s="24" t="s">
        <v>66</v>
      </c>
      <c r="C21" s="25" t="s">
        <v>57</v>
      </c>
      <c r="D21" s="24" t="s">
        <v>86</v>
      </c>
      <c r="E21" s="24" t="s">
        <v>86</v>
      </c>
      <c r="F21" s="24" t="s">
        <v>86</v>
      </c>
      <c r="G21" s="24" t="s">
        <v>86</v>
      </c>
      <c r="H21" s="25">
        <v>80</v>
      </c>
      <c r="I21" s="25">
        <v>80</v>
      </c>
      <c r="J21" s="25">
        <v>80</v>
      </c>
      <c r="K21" s="25">
        <v>80</v>
      </c>
      <c r="L21" s="25">
        <v>100</v>
      </c>
    </row>
  </sheetData>
  <mergeCells count="4">
    <mergeCell ref="B2:B3"/>
    <mergeCell ref="C2:C3"/>
    <mergeCell ref="D2:G2"/>
    <mergeCell ref="H2:K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D800C9-E20C-421C-8AC2-BF0B3D435FF2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4d2538e4-383b-481a-9f9b-9727d6a0fe22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c9610fcb-e370-4394-807b-0683ce5f927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MRAF</vt:lpstr>
      <vt:lpstr>FAIXAS</vt:lpstr>
      <vt:lpstr>TIPOS DE LIGANTE</vt:lpstr>
      <vt:lpstr>MRAF!Area_de_impressao</vt:lpstr>
      <vt:lpstr>MRAF!Titulos_de_impressao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